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xggc-fsrv-02\shares\Care Home Collaborative\Assurance\CHAT Tool\Adult CHAT Tool Review\"/>
    </mc:Choice>
  </mc:AlternateContent>
  <xr:revisionPtr revIDLastSave="0" documentId="13_ncr:1_{09B67E16-9AAB-49B1-BA7E-1720CA0C63D4}" xr6:coauthVersionLast="47" xr6:coauthVersionMax="47" xr10:uidLastSave="{00000000-0000-0000-0000-000000000000}"/>
  <bookViews>
    <workbookView xWindow="-28920" yWindow="-885" windowWidth="29040" windowHeight="15720" firstSheet="2" activeTab="2" xr2:uid="{00000000-000D-0000-FFFF-FFFF00000000}"/>
  </bookViews>
  <sheets>
    <sheet name="Reference Sheet" sheetId="5" state="hidden" r:id="rId1"/>
    <sheet name="Background" sheetId="1" state="hidden" r:id="rId2"/>
    <sheet name="Front End" sheetId="4" r:id="rId3"/>
    <sheet name="Action Plan" sheetId="6" r:id="rId4"/>
    <sheet name="Follow-up visits" sheetId="7" r:id="rId5"/>
  </sheets>
  <definedNames>
    <definedName name="_xlnm.Print_Area" localSheetId="3">'Action Plan'!$A:$CP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6" l="1"/>
  <c r="D18" i="6" a="1"/>
  <c r="D18" i="6" s="1"/>
  <c r="D19" i="6" a="1"/>
  <c r="D19" i="6" s="1"/>
  <c r="D20" i="6" a="1"/>
  <c r="D20" i="6" s="1"/>
  <c r="D21" i="6" a="1"/>
  <c r="D21" i="6" s="1"/>
  <c r="D22" i="6" a="1"/>
  <c r="D22" i="6" s="1"/>
  <c r="D23" i="6" a="1"/>
  <c r="D23" i="6" s="1"/>
  <c r="D24" i="6" a="1"/>
  <c r="D24" i="6" s="1"/>
  <c r="D25" i="6" a="1"/>
  <c r="D25" i="6" s="1"/>
  <c r="D26" i="6" a="1"/>
  <c r="D26" i="6" s="1"/>
  <c r="D27" i="6" a="1"/>
  <c r="D27" i="6" s="1"/>
  <c r="D28" i="6" a="1"/>
  <c r="D28" i="6" s="1"/>
  <c r="D29" i="6" a="1"/>
  <c r="D29" i="6" s="1"/>
  <c r="D30" i="6" a="1"/>
  <c r="D30" i="6" s="1"/>
  <c r="D31" i="6" a="1"/>
  <c r="D31" i="6" s="1"/>
  <c r="D32" i="6" a="1"/>
  <c r="D32" i="6" s="1"/>
  <c r="D33" i="6" a="1"/>
  <c r="D33" i="6" s="1"/>
  <c r="D34" i="6" a="1"/>
  <c r="D34" i="6" s="1"/>
  <c r="D35" i="6" a="1"/>
  <c r="D35" i="6" s="1"/>
  <c r="D36" i="6" a="1"/>
  <c r="D36" i="6" s="1"/>
  <c r="D37" i="6" a="1"/>
  <c r="D37" i="6" s="1"/>
  <c r="D38" i="6" a="1"/>
  <c r="D38" i="6" s="1"/>
  <c r="D39" i="6" a="1"/>
  <c r="D39" i="6" s="1"/>
  <c r="D40" i="6" a="1"/>
  <c r="D40" i="6" s="1"/>
  <c r="D41" i="6" a="1"/>
  <c r="D41" i="6" s="1"/>
  <c r="D42" i="6" a="1"/>
  <c r="D42" i="6" s="1"/>
  <c r="D43" i="6" a="1"/>
  <c r="D43" i="6" s="1"/>
  <c r="D44" i="6" a="1"/>
  <c r="D44" i="6" s="1"/>
  <c r="D45" i="6" a="1"/>
  <c r="D45" i="6" s="1"/>
  <c r="D46" i="6" a="1"/>
  <c r="D46" i="6" s="1"/>
  <c r="D47" i="6" a="1"/>
  <c r="D47" i="6" s="1"/>
  <c r="D48" i="6" a="1"/>
  <c r="D48" i="6" s="1"/>
  <c r="D49" i="6" a="1"/>
  <c r="D49" i="6" s="1"/>
  <c r="D50" i="6" a="1"/>
  <c r="D50" i="6" s="1"/>
  <c r="D51" i="6" a="1"/>
  <c r="D51" i="6" s="1"/>
  <c r="D52" i="6" a="1"/>
  <c r="D52" i="6" s="1"/>
  <c r="D53" i="6" a="1"/>
  <c r="D53" i="6" s="1"/>
  <c r="D54" i="6" a="1"/>
  <c r="D54" i="6" s="1"/>
  <c r="D55" i="6" a="1"/>
  <c r="D55" i="6" s="1"/>
  <c r="D56" i="6" a="1"/>
  <c r="D56" i="6" s="1"/>
  <c r="D57" i="6" a="1"/>
  <c r="D57" i="6" s="1"/>
  <c r="D58" i="6" a="1"/>
  <c r="D58" i="6" s="1"/>
  <c r="D59" i="6" a="1"/>
  <c r="D59" i="6" s="1"/>
  <c r="D60" i="6" a="1"/>
  <c r="D60" i="6" s="1"/>
  <c r="C18" i="6" a="1"/>
  <c r="C18" i="6" s="1"/>
  <c r="C19" i="6" a="1"/>
  <c r="C19" i="6" s="1"/>
  <c r="C20" i="6" a="1"/>
  <c r="C20" i="6" s="1"/>
  <c r="C21" i="6" a="1"/>
  <c r="C21" i="6"/>
  <c r="C22" i="6" a="1"/>
  <c r="C22" i="6" s="1"/>
  <c r="C23" i="6" a="1"/>
  <c r="C23" i="6" s="1"/>
  <c r="C24" i="6" a="1"/>
  <c r="C24" i="6" s="1"/>
  <c r="C25" i="6" a="1"/>
  <c r="C25" i="6" s="1"/>
  <c r="C26" i="6" a="1"/>
  <c r="C26" i="6" s="1"/>
  <c r="C27" i="6" a="1"/>
  <c r="C27" i="6" s="1"/>
  <c r="C28" i="6" a="1"/>
  <c r="C28" i="6" s="1"/>
  <c r="C29" i="6" a="1"/>
  <c r="C29" i="6"/>
  <c r="C30" i="6" a="1"/>
  <c r="C30" i="6" s="1"/>
  <c r="C31" i="6" a="1"/>
  <c r="C31" i="6" s="1"/>
  <c r="C32" i="6" a="1"/>
  <c r="C32" i="6" s="1"/>
  <c r="C33" i="6" a="1"/>
  <c r="C33" i="6" s="1"/>
  <c r="C34" i="6" a="1"/>
  <c r="C34" i="6" s="1"/>
  <c r="C35" i="6" a="1"/>
  <c r="C35" i="6" s="1"/>
  <c r="C36" i="6" a="1"/>
  <c r="C36" i="6" s="1"/>
  <c r="C37" i="6" a="1"/>
  <c r="C37" i="6" s="1"/>
  <c r="C38" i="6" a="1"/>
  <c r="C38" i="6"/>
  <c r="C39" i="6" a="1"/>
  <c r="C39" i="6" s="1"/>
  <c r="C40" i="6" a="1"/>
  <c r="C40" i="6" s="1"/>
  <c r="C41" i="6" a="1"/>
  <c r="C41" i="6" s="1"/>
  <c r="C42" i="6" a="1"/>
  <c r="C42" i="6" s="1"/>
  <c r="C43" i="6" a="1"/>
  <c r="C43" i="6" s="1"/>
  <c r="C44" i="6" a="1"/>
  <c r="C44" i="6" s="1"/>
  <c r="C45" i="6" a="1"/>
  <c r="C45" i="6" s="1"/>
  <c r="C46" i="6" a="1"/>
  <c r="C46" i="6" s="1"/>
  <c r="C47" i="6" a="1"/>
  <c r="C47" i="6" s="1"/>
  <c r="C48" i="6" a="1"/>
  <c r="C48" i="6" s="1"/>
  <c r="C49" i="6" a="1"/>
  <c r="C49" i="6" s="1"/>
  <c r="C50" i="6" a="1"/>
  <c r="C50" i="6" s="1"/>
  <c r="C51" i="6" a="1"/>
  <c r="C51" i="6" s="1"/>
  <c r="C52" i="6" a="1"/>
  <c r="C52" i="6" s="1"/>
  <c r="C53" i="6" a="1"/>
  <c r="C53" i="6" s="1"/>
  <c r="C54" i="6" a="1"/>
  <c r="C54" i="6" s="1"/>
  <c r="C55" i="6" a="1"/>
  <c r="C55" i="6" s="1"/>
  <c r="C56" i="6" a="1"/>
  <c r="C56" i="6" s="1"/>
  <c r="C57" i="6" a="1"/>
  <c r="C57" i="6" s="1"/>
  <c r="C58" i="6" a="1"/>
  <c r="C58" i="6" s="1"/>
  <c r="C59" i="6" a="1"/>
  <c r="C59" i="6"/>
  <c r="C60" i="6" a="1"/>
  <c r="C60" i="6" s="1"/>
  <c r="D13" i="6"/>
  <c r="D14" i="6"/>
  <c r="D15" i="6"/>
  <c r="G46" i="6"/>
  <c r="G47" i="6"/>
  <c r="G48" i="6"/>
  <c r="G49" i="6"/>
  <c r="G50" i="6"/>
  <c r="G51" i="6"/>
  <c r="G52" i="6"/>
  <c r="G53" i="6"/>
  <c r="G54" i="6"/>
  <c r="G55" i="6"/>
  <c r="G56" i="6"/>
  <c r="G57" i="6"/>
  <c r="G58" i="6"/>
  <c r="G59" i="6"/>
  <c r="G60" i="6"/>
  <c r="E46" i="6"/>
  <c r="E47" i="6"/>
  <c r="E48" i="6"/>
  <c r="E49" i="6"/>
  <c r="E50" i="6"/>
  <c r="E51" i="6"/>
  <c r="E52" i="6"/>
  <c r="E53" i="6"/>
  <c r="E54" i="6"/>
  <c r="E55" i="6"/>
  <c r="E56" i="6"/>
  <c r="E57" i="6"/>
  <c r="E58" i="6"/>
  <c r="E59" i="6"/>
  <c r="E60" i="6"/>
  <c r="G20" i="6"/>
  <c r="G21" i="6"/>
  <c r="G22" i="6"/>
  <c r="G23" i="6"/>
  <c r="G24" i="6"/>
  <c r="G25" i="6"/>
  <c r="G26" i="6"/>
  <c r="G27" i="6"/>
  <c r="G28" i="6"/>
  <c r="G29" i="6"/>
  <c r="G30" i="6"/>
  <c r="G31" i="6"/>
  <c r="G32" i="6"/>
  <c r="G33" i="6"/>
  <c r="G34" i="6"/>
  <c r="G35" i="6"/>
  <c r="G36" i="6"/>
  <c r="G37" i="6"/>
  <c r="G38" i="6"/>
  <c r="G39" i="6"/>
  <c r="G40" i="6"/>
  <c r="G41" i="6"/>
  <c r="G42" i="6"/>
  <c r="G43" i="6"/>
  <c r="G44" i="6"/>
  <c r="G45" i="6"/>
  <c r="E20" i="6"/>
  <c r="E21" i="6"/>
  <c r="E22" i="6"/>
  <c r="E23" i="6"/>
  <c r="E24" i="6"/>
  <c r="E25" i="6"/>
  <c r="E26" i="6"/>
  <c r="E27" i="6"/>
  <c r="E28" i="6"/>
  <c r="E29" i="6"/>
  <c r="E30" i="6"/>
  <c r="E31" i="6"/>
  <c r="E32" i="6"/>
  <c r="E33" i="6"/>
  <c r="E34" i="6"/>
  <c r="E35" i="6"/>
  <c r="E36" i="6"/>
  <c r="E37" i="6"/>
  <c r="E38" i="6"/>
  <c r="E39" i="6"/>
  <c r="E40" i="6"/>
  <c r="E41" i="6"/>
  <c r="E42" i="6"/>
  <c r="E43" i="6"/>
  <c r="E44" i="6"/>
  <c r="E45" i="6"/>
  <c r="F20" i="6" a="1"/>
  <c r="F20" i="6" s="1"/>
  <c r="F21" i="6" a="1"/>
  <c r="F21" i="6" s="1"/>
  <c r="F22" i="6" a="1"/>
  <c r="F22" i="6" s="1"/>
  <c r="F23" i="6" a="1"/>
  <c r="F23" i="6" s="1"/>
  <c r="F24" i="6" a="1"/>
  <c r="F24" i="6" s="1"/>
  <c r="F25" i="6" a="1"/>
  <c r="F25" i="6" s="1"/>
  <c r="F26" i="6" a="1"/>
  <c r="F26" i="6" s="1"/>
  <c r="F27" i="6" a="1"/>
  <c r="F27" i="6" s="1"/>
  <c r="F28" i="6" a="1"/>
  <c r="F28" i="6" s="1"/>
  <c r="F29" i="6" a="1"/>
  <c r="F29" i="6" s="1"/>
  <c r="F30" i="6" a="1"/>
  <c r="F30" i="6" s="1"/>
  <c r="F31" i="6" a="1"/>
  <c r="F31" i="6" s="1"/>
  <c r="F32" i="6" a="1"/>
  <c r="F32" i="6" s="1"/>
  <c r="F33" i="6" a="1"/>
  <c r="F33" i="6" s="1"/>
  <c r="F34" i="6" a="1"/>
  <c r="F34" i="6" s="1"/>
  <c r="F35" i="6" a="1"/>
  <c r="F35" i="6" s="1"/>
  <c r="F36" i="6" a="1"/>
  <c r="F36" i="6" s="1"/>
  <c r="F37" i="6" a="1"/>
  <c r="F37" i="6" s="1"/>
  <c r="F38" i="6" a="1"/>
  <c r="F38" i="6" s="1"/>
  <c r="F39" i="6" a="1"/>
  <c r="F39" i="6" s="1"/>
  <c r="F40" i="6" a="1"/>
  <c r="F40" i="6" s="1"/>
  <c r="F41" i="6" a="1"/>
  <c r="F41" i="6" s="1"/>
  <c r="F42" i="6" a="1"/>
  <c r="F42" i="6" s="1"/>
  <c r="F43" i="6" a="1"/>
  <c r="F43" i="6" s="1"/>
  <c r="F44" i="6" a="1"/>
  <c r="F44" i="6" s="1"/>
  <c r="F45" i="6" a="1"/>
  <c r="F45" i="6" s="1"/>
  <c r="F46" i="6" a="1"/>
  <c r="F46" i="6" s="1"/>
  <c r="F47" i="6" a="1"/>
  <c r="F47" i="6" s="1"/>
  <c r="F48" i="6" a="1"/>
  <c r="F48" i="6" s="1"/>
  <c r="F49" i="6" a="1"/>
  <c r="F49" i="6" s="1"/>
  <c r="F50" i="6" a="1"/>
  <c r="F50" i="6" s="1"/>
  <c r="F51" i="6" a="1"/>
  <c r="F51" i="6" s="1"/>
  <c r="F52" i="6" a="1"/>
  <c r="F52" i="6" s="1"/>
  <c r="F53" i="6" a="1"/>
  <c r="F53" i="6" s="1"/>
  <c r="F54" i="6" a="1"/>
  <c r="F54" i="6" s="1"/>
  <c r="F55" i="6" a="1"/>
  <c r="F55" i="6" s="1"/>
  <c r="F56" i="6" a="1"/>
  <c r="F56" i="6" s="1"/>
  <c r="F57" i="6" a="1"/>
  <c r="F57" i="6" s="1"/>
  <c r="F58" i="6" a="1"/>
  <c r="F58" i="6" s="1"/>
  <c r="F59" i="6" a="1"/>
  <c r="F59" i="6" s="1"/>
  <c r="F60" i="6" a="1"/>
  <c r="F60" i="6" s="1"/>
  <c r="F18" i="6" a="1"/>
  <c r="F18" i="6" s="1"/>
  <c r="F19" i="6" a="1"/>
  <c r="F19" i="6" s="1"/>
  <c r="D9" i="4"/>
  <c r="B18" i="6" l="1"/>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21" i="6" l="1"/>
  <c r="B20" i="6"/>
  <c r="B19" i="6"/>
  <c r="E19" i="6" l="1"/>
  <c r="G19" i="6"/>
  <c r="D12" i="4"/>
  <c r="D10" i="6" s="1"/>
  <c r="D11" i="4"/>
  <c r="D10" i="4"/>
  <c r="D26" i="4"/>
  <c r="D7" i="6" l="1"/>
  <c r="D8" i="6"/>
  <c r="D9" i="6"/>
  <c r="D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Ejim, David</author>
  </authors>
  <commentList>
    <comment ref="D36" authorId="0" shapeId="0" xr:uid="{CCC9DA80-1916-482D-9173-D8D27F09BE68}">
      <text>
        <r>
          <rPr>
            <b/>
            <sz val="9"/>
            <color indexed="81"/>
            <rFont val="Tahoma"/>
            <family val="2"/>
          </rPr>
          <t>Ejim, David:</t>
        </r>
        <r>
          <rPr>
            <sz val="9"/>
            <color indexed="81"/>
            <rFont val="Tahoma"/>
            <family val="2"/>
          </rPr>
          <t xml:space="preserve">
The Care Home IPCM recommends ‘hand rub should be available for staff as near to point of resident care as possible. Where this is not practical, personal hand rub dispensers should be used’.
If a home is unable to place hand rub for reasons of resident safety a risk assessment should be in place – visitor to check for presence of RA.</t>
        </r>
      </text>
    </comment>
    <comment ref="D37" authorId="0" shapeId="0" xr:uid="{F4EA7808-7746-4ED3-B151-D93B9649ACB0}">
      <text>
        <r>
          <rPr>
            <b/>
            <sz val="9"/>
            <color indexed="81"/>
            <rFont val="Tahoma"/>
            <family val="2"/>
          </rPr>
          <t>Ejim, David:</t>
        </r>
        <r>
          <rPr>
            <sz val="9"/>
            <color indexed="81"/>
            <rFont val="Tahoma"/>
            <family val="2"/>
          </rPr>
          <t xml:space="preserve">
Staff are observed to be bare below elbows, with no stoned rings, watches, wrist jewellery or wearable fitness devices.</t>
        </r>
      </text>
    </comment>
    <comment ref="D38" authorId="0" shapeId="0" xr:uid="{60E00D3D-8C45-47CB-B2CA-690608CD334E}">
      <text>
        <r>
          <rPr>
            <b/>
            <sz val="9"/>
            <color indexed="81"/>
            <rFont val="Tahoma"/>
            <family val="2"/>
          </rPr>
          <t>Ejim, David:</t>
        </r>
        <r>
          <rPr>
            <sz val="9"/>
            <color indexed="81"/>
            <rFont val="Tahoma"/>
            <family val="2"/>
          </rPr>
          <t xml:space="preserve">
Check gloves (including variety of sizes), apron, masks and visors are available. If removed due to patient group, check a risk assessment is in place. PPE is positioned close to the point of use to make it accessible for staff. </t>
        </r>
      </text>
    </comment>
    <comment ref="D39" authorId="0" shapeId="0" xr:uid="{9680BC1D-C15D-4DF1-95FB-B07398100734}">
      <text>
        <r>
          <rPr>
            <b/>
            <sz val="9"/>
            <color indexed="81"/>
            <rFont val="Tahoma"/>
            <family val="2"/>
          </rPr>
          <t>Ejim, David:</t>
        </r>
        <r>
          <rPr>
            <sz val="9"/>
            <color indexed="81"/>
            <rFont val="Tahoma"/>
            <family val="2"/>
          </rPr>
          <t xml:space="preserve">
Check a number of reusable / shared items of equipment for cleanliness, and any signs of visible damage. e.g. bath hoist, stand aid, seated weighing scales. Please also consider smaller items of equipment such as BP machine and thermometer. There is no requirement to have a 'sticker' to confirm that a piece of equipment has been cleaned after use. 
Good state of repair / visible damage refers to the condition of the equipment. 
Equipment in a poor state of repair, for example, commode with broken arm rest, cannot be adequately decontaminated.
N.B 5 pieces of equipment is a guide, however, visitors may choose to flex up or down the number of items checked depending on the size of the home.  Please specify the number of pieces of equipment checked when completing the template.</t>
        </r>
      </text>
    </comment>
    <comment ref="D40" authorId="0" shapeId="0" xr:uid="{829DDD0D-FA47-43A6-AA46-832FDB2E4E0F}">
      <text>
        <r>
          <rPr>
            <b/>
            <sz val="9"/>
            <color indexed="81"/>
            <rFont val="Tahoma"/>
            <family val="2"/>
          </rPr>
          <t>Ejim, David:</t>
        </r>
        <r>
          <rPr>
            <sz val="9"/>
            <color indexed="81"/>
            <rFont val="Tahoma"/>
            <family val="2"/>
          </rPr>
          <t xml:space="preserve">
Check key areas for cleanliness including but not limited to the treatment room, laundry, linen cupboard and resident lounge. </t>
        </r>
      </text>
    </comment>
    <comment ref="D41" authorId="0" shapeId="0" xr:uid="{CF7A6607-3B41-4B6E-87E5-3B55F76BF043}">
      <text>
        <r>
          <rPr>
            <b/>
            <sz val="9"/>
            <color indexed="81"/>
            <rFont val="Tahoma"/>
            <family val="2"/>
          </rPr>
          <t>Ejim, David:</t>
        </r>
        <r>
          <rPr>
            <sz val="9"/>
            <color indexed="81"/>
            <rFont val="Tahoma"/>
            <family val="2"/>
          </rPr>
          <t xml:space="preserve">
Infectious linen is all linen used by a person known or suspected to be infectious and / or linen that is contaminated with blood or body fluids for example faeces.</t>
        </r>
      </text>
    </comment>
    <comment ref="D42" authorId="0" shapeId="0" xr:uid="{CFF76CC6-25DF-48B8-B354-BBC0B430D506}">
      <text>
        <r>
          <rPr>
            <b/>
            <sz val="9"/>
            <color indexed="81"/>
            <rFont val="Tahoma"/>
            <family val="2"/>
          </rPr>
          <t>Ejim, David:</t>
        </r>
        <r>
          <rPr>
            <sz val="9"/>
            <color indexed="81"/>
            <rFont val="Tahoma"/>
            <family val="2"/>
          </rPr>
          <t xml:space="preserve">
The home has a cleaning schedule aligned with the Care Home Cleaning Specification and there is a process in place for monitoring cleanliness of the care home environment to ensure standards are being maintained.</t>
        </r>
      </text>
    </comment>
    <comment ref="D43" authorId="0" shapeId="0" xr:uid="{BD4591D0-155A-438E-9A6B-0A83DC1559E3}">
      <text>
        <r>
          <rPr>
            <b/>
            <sz val="9"/>
            <color indexed="81"/>
            <rFont val="Tahoma"/>
            <family val="2"/>
          </rPr>
          <t>Ejim, David:</t>
        </r>
        <r>
          <rPr>
            <sz val="9"/>
            <color indexed="81"/>
            <rFont val="Tahoma"/>
            <family val="2"/>
          </rPr>
          <t xml:space="preserve">
Ask 2 staff to describe the escalation process if an outbreak is suspected or confirmed. If staff are unable to describe process they are aware of where to find this information.
If unable to ask 2 staff due to availability, specify the number of staff asked when completing the template, for example, only one member of staff available to discuss at the time of visit.</t>
        </r>
      </text>
    </comment>
    <comment ref="D44" authorId="0" shapeId="0" xr:uid="{627C3278-8057-4BC5-80D9-93E79A104411}">
      <text>
        <r>
          <rPr>
            <b/>
            <sz val="9"/>
            <color indexed="81"/>
            <rFont val="Tahoma"/>
            <family val="2"/>
          </rPr>
          <t>Ejim, David:</t>
        </r>
        <r>
          <rPr>
            <sz val="9"/>
            <color indexed="81"/>
            <rFont val="Tahoma"/>
            <family val="2"/>
          </rPr>
          <t xml:space="preserve">
Staff can show documented evidence to demonstrate SICPs monitoring is taking place within the home e.g. monitoring tool completed within the last 6 months. Ask 2 staff per unit if they have received feedback on SICPs monitoring taking place within the home.
If unable to ask 2 staff due to availability, specify the number of staff asked when completing the template, for example, only one member of staff available to discuss at the time of visit.</t>
        </r>
      </text>
    </comment>
    <comment ref="D51" authorId="0" shapeId="0" xr:uid="{C7994B02-F002-4505-8E00-501FB6BF3A4D}">
      <text>
        <r>
          <rPr>
            <b/>
            <sz val="9"/>
            <color indexed="81"/>
            <rFont val="Tahoma"/>
            <family val="2"/>
          </rPr>
          <t>Ejim, David:</t>
        </r>
        <r>
          <rPr>
            <sz val="9"/>
            <color indexed="81"/>
            <rFont val="Tahoma"/>
            <family val="2"/>
          </rPr>
          <t xml:space="preserve">
Note that within residents support plan there are physical health activities which enhance health and wellbeing which reflect the resident’s needs, choice and wishes. Daily notes evidence these activities and align with the personalised support plan.</t>
        </r>
      </text>
    </comment>
    <comment ref="D53" authorId="0" shapeId="0" xr:uid="{27BFA880-1D3B-4D04-B130-AE985728D4BF}">
      <text>
        <r>
          <rPr>
            <b/>
            <sz val="9"/>
            <color indexed="81"/>
            <rFont val="Tahoma"/>
            <family val="2"/>
          </rPr>
          <t>Ejim, David:</t>
        </r>
        <r>
          <rPr>
            <sz val="9"/>
            <color indexed="81"/>
            <rFont val="Tahoma"/>
            <family val="2"/>
          </rPr>
          <t xml:space="preserve">
MUST screening advised for initial MUST score
MUST Step 5 pathway for over 65 population 
Otherwise refer to community MUST pathway</t>
        </r>
      </text>
    </comment>
    <comment ref="D54" authorId="0" shapeId="0" xr:uid="{D6404AF7-2CF5-4A50-92EA-520C92FEF4BB}">
      <text>
        <r>
          <rPr>
            <b/>
            <sz val="9"/>
            <color indexed="81"/>
            <rFont val="Tahoma"/>
            <family val="2"/>
          </rPr>
          <t>Ejim, David:</t>
        </r>
        <r>
          <rPr>
            <sz val="9"/>
            <color indexed="81"/>
            <rFont val="Tahoma"/>
            <family val="2"/>
          </rPr>
          <t xml:space="preserve">
Confirm that staff are aware/ knowledgeable regarding community referral/support pathways to access support/ advice for the resident e.g. Community dietician </t>
        </r>
      </text>
    </comment>
    <comment ref="D55" authorId="0" shapeId="0" xr:uid="{1C54F218-66F3-4753-87BE-59FE1392173C}">
      <text>
        <r>
          <rPr>
            <b/>
            <sz val="9"/>
            <color indexed="81"/>
            <rFont val="Tahoma"/>
            <family val="2"/>
          </rPr>
          <t>Ejim, David:</t>
        </r>
        <r>
          <rPr>
            <sz val="9"/>
            <color indexed="81"/>
            <rFont val="Tahoma"/>
            <family val="2"/>
          </rPr>
          <t xml:space="preserve">
Residents can access alternative / out of hours menus? There are a range of snacks suitable for a range of needs e.g. IDDSI, Diabetes, fortified diet or healthy options.
Is there a system for staff to access supplies from pantry / unit kitchens to ensure a variety of food, and limited gaps between meals?</t>
        </r>
      </text>
    </comment>
    <comment ref="D56" authorId="0" shapeId="0" xr:uid="{5269DF6C-8D60-4766-936B-525A4CE48DF6}">
      <text>
        <r>
          <rPr>
            <b/>
            <sz val="9"/>
            <color indexed="81"/>
            <rFont val="Tahoma"/>
            <family val="2"/>
          </rPr>
          <t>Ejim, David:</t>
        </r>
        <r>
          <rPr>
            <sz val="9"/>
            <color indexed="81"/>
            <rFont val="Tahoma"/>
            <family val="2"/>
          </rPr>
          <t xml:space="preserve">
There should be a system in place to communicate details of the care plan to the main kitchen/unit kitchens. E.g. daily huddles which include the chef to discuss changes in MUST scores and IDDSI levels.</t>
        </r>
      </text>
    </comment>
    <comment ref="D58" authorId="0" shapeId="0" xr:uid="{E2E3F8A1-C401-4C73-AFD3-2B888EA728A6}">
      <text>
        <r>
          <rPr>
            <b/>
            <sz val="9"/>
            <color indexed="81"/>
            <rFont val="Tahoma"/>
            <family val="2"/>
          </rPr>
          <t>Ejim, David:</t>
        </r>
        <r>
          <rPr>
            <sz val="9"/>
            <color indexed="81"/>
            <rFont val="Tahoma"/>
            <family val="2"/>
          </rPr>
          <t xml:space="preserve">
Find out whether the service could accommodate an individual who is a falls risk and record a reason if they can’t.</t>
        </r>
      </text>
    </comment>
    <comment ref="D60" authorId="0" shapeId="0" xr:uid="{E855FECB-A8CF-4008-9F96-9EDF0DD18ED1}">
      <text>
        <r>
          <rPr>
            <b/>
            <sz val="9"/>
            <color indexed="81"/>
            <rFont val="Tahoma"/>
            <family val="2"/>
          </rPr>
          <t>Ejim, David:</t>
        </r>
        <r>
          <rPr>
            <sz val="9"/>
            <color indexed="81"/>
            <rFont val="Tahoma"/>
            <family val="2"/>
          </rPr>
          <t xml:space="preserve">
Training records should be available.
Care homes should include all topics within induction programme.
Evidence of falls related education/information within the home e.g. posters/leaflets
</t>
        </r>
      </text>
    </comment>
    <comment ref="D61" authorId="0" shapeId="0" xr:uid="{42AC7219-43F3-4373-AC09-E9971782845E}">
      <text>
        <r>
          <rPr>
            <b/>
            <sz val="9"/>
            <color indexed="81"/>
            <rFont val="Tahoma"/>
            <family val="2"/>
          </rPr>
          <t>Ejim, David:</t>
        </r>
        <r>
          <rPr>
            <sz val="9"/>
            <color indexed="81"/>
            <rFont val="Tahoma"/>
            <family val="2"/>
          </rPr>
          <t xml:space="preserve">
Falls are reported via appropriate risk management systems with all appropriate information recorded.
There is evidence of onward sharing with all appropriate agencies – SW, CI etc
There is evidence of monitoring of falls for residents such as the use of falls diaries, measles charts and through discussions at safety huddles/daily report.
</t>
        </r>
      </text>
    </comment>
    <comment ref="D63" authorId="0" shapeId="0" xr:uid="{45CD1331-1F95-43B6-8082-2A0C20B823BC}">
      <text>
        <r>
          <rPr>
            <b/>
            <sz val="9"/>
            <color indexed="81"/>
            <rFont val="Tahoma"/>
            <family val="2"/>
          </rPr>
          <t>Ejim, David:</t>
        </r>
        <r>
          <rPr>
            <sz val="9"/>
            <color indexed="81"/>
            <rFont val="Tahoma"/>
            <family val="2"/>
          </rPr>
          <t xml:space="preserve">
Confirm that staff are aware/ knowledgeable regarding community referral/support pathways to access support/ advice for the resident e.g.</t>
        </r>
      </text>
    </comment>
    <comment ref="D64" authorId="0" shapeId="0" xr:uid="{166DAD95-12ED-4A77-B760-1A110D688A09}">
      <text>
        <r>
          <rPr>
            <b/>
            <sz val="9"/>
            <color indexed="81"/>
            <rFont val="Tahoma"/>
            <family val="2"/>
          </rPr>
          <t>Ejim, David:</t>
        </r>
        <r>
          <rPr>
            <sz val="9"/>
            <color indexed="81"/>
            <rFont val="Tahoma"/>
            <family val="2"/>
          </rPr>
          <t xml:space="preserve">
Staff are able to refer: seek guidance/ support for the resident with skin integrity issues via GP &amp; district nursing/ treatment rooms.</t>
        </r>
      </text>
    </comment>
    <comment ref="D67" authorId="0" shapeId="0" xr:uid="{971D9D8D-3F22-444B-A8F7-D4DE85A733B5}">
      <text>
        <r>
          <rPr>
            <b/>
            <sz val="9"/>
            <color indexed="81"/>
            <rFont val="Tahoma"/>
            <family val="2"/>
          </rPr>
          <t>Ejim, David:</t>
        </r>
        <r>
          <rPr>
            <sz val="9"/>
            <color indexed="81"/>
            <rFont val="Tahoma"/>
            <family val="2"/>
          </rPr>
          <t xml:space="preserve">
If a pressure ulcer has occurred there is evidence of use of a reflective process e.g. Red Day Review Tool to identify learning and any requirements needed to prevent pressure ulcers in the future.</t>
        </r>
      </text>
    </comment>
    <comment ref="D69" authorId="0" shapeId="0" xr:uid="{8AA9C6BA-1417-4D31-9F82-0B97F7F7CB31}">
      <text>
        <r>
          <rPr>
            <b/>
            <sz val="9"/>
            <color indexed="81"/>
            <rFont val="Tahoma"/>
            <family val="2"/>
          </rPr>
          <t>Ejim, David:</t>
        </r>
        <r>
          <rPr>
            <sz val="9"/>
            <color indexed="81"/>
            <rFont val="Tahoma"/>
            <family val="2"/>
          </rPr>
          <t xml:space="preserve">
Staff are able to evidence individualised toileting / voiding programmes, including bowel charts for residents on laxatives. There should be supporting documentation detailing volumes and types of fluid consumed, and skin monitoring where required.</t>
        </r>
      </text>
    </comment>
    <comment ref="D70" authorId="0" shapeId="0" xr:uid="{69EB8314-6F86-4917-96DB-7F972251F0FC}">
      <text>
        <r>
          <rPr>
            <b/>
            <sz val="9"/>
            <color indexed="81"/>
            <rFont val="Tahoma"/>
            <family val="2"/>
          </rPr>
          <t>Ejim, David:</t>
        </r>
        <r>
          <rPr>
            <sz val="9"/>
            <color indexed="81"/>
            <rFont val="Tahoma"/>
            <family val="2"/>
          </rPr>
          <t xml:space="preserve">
Check ordering and storage of continence products? 
It may be helpful to contact DN / Sphere bladder and bowel service if challenges with stock or ordering of products.  </t>
        </r>
      </text>
    </comment>
    <comment ref="D72" authorId="0" shapeId="0" xr:uid="{9B74A58D-0D6E-4FB2-A331-7F095FAA14E3}">
      <text>
        <r>
          <rPr>
            <b/>
            <sz val="9"/>
            <color indexed="81"/>
            <rFont val="Tahoma"/>
            <family val="2"/>
          </rPr>
          <t>Ejim, David:</t>
        </r>
        <r>
          <rPr>
            <sz val="9"/>
            <color indexed="81"/>
            <rFont val="Tahoma"/>
            <family val="2"/>
          </rPr>
          <t xml:space="preserve">
Staff are able to recognise deterioration regarding a resident’s mental &amp; physical wellbeing. Care plans evidence triggers, signs and symptoms and include preventative strategies. If escalation is required care plans document pathways of support, e.g. GP, CMHT, MHO and other involved professionals. Assessment, self-assessment tools if utilised e.g. Beck Depression Inventory are person centred to residents needs and staff have received relevant training.
</t>
        </r>
      </text>
    </comment>
    <comment ref="D75" authorId="0" shapeId="0" xr:uid="{3BECCD00-85D5-42CA-A0EC-771DC038EB70}">
      <text>
        <r>
          <rPr>
            <b/>
            <sz val="9"/>
            <color indexed="81"/>
            <rFont val="Tahoma"/>
            <family val="2"/>
          </rPr>
          <t>Ejim, David:</t>
        </r>
        <r>
          <rPr>
            <sz val="9"/>
            <color indexed="81"/>
            <rFont val="Tahoma"/>
            <family val="2"/>
          </rPr>
          <t xml:space="preserve">
Staff /residents receive updates/ changes of treatments/ supports. Support plans are updated accordingly to reflect these changes. 
Within the Future Care Legislation section there should be a question asking about staff/ residents awareness of advance statement/ named person regarding a residents future mental health support and if a resident would like to have one staff can signpost or provide information regarding this.
</t>
        </r>
      </text>
    </comment>
    <comment ref="D76" authorId="0" shapeId="0" xr:uid="{4EA4C74F-464A-42A9-95F2-065E99E6C0F2}">
      <text>
        <r>
          <rPr>
            <b/>
            <sz val="24"/>
            <color indexed="81"/>
            <rFont val="Arial"/>
            <family val="2"/>
          </rPr>
          <t>Ejim, David:</t>
        </r>
        <r>
          <rPr>
            <sz val="24"/>
            <color indexed="81"/>
            <rFont val="Arial"/>
            <family val="2"/>
          </rPr>
          <t xml:space="preserve">
If a residents would like one, staff can signpost or provide information regarding this.</t>
        </r>
      </text>
    </comment>
    <comment ref="D78" authorId="0" shapeId="0" xr:uid="{B8E338E4-E6CD-47BF-AED4-14C95A833F7C}">
      <text>
        <r>
          <rPr>
            <b/>
            <sz val="9"/>
            <color indexed="81"/>
            <rFont val="Tahoma"/>
            <family val="2"/>
          </rPr>
          <t>Ejim, David:</t>
        </r>
        <r>
          <rPr>
            <sz val="9"/>
            <color indexed="81"/>
            <rFont val="Tahoma"/>
            <family val="2"/>
          </rPr>
          <t xml:space="preserve">
Resident’s care plan contain clearly documented evidence of discussion/ contributions from resident and or family members
Is there a recognised tool in place such as ‘What matters to You’ or ‘Getting to Know Me’. Is the record frequently reviewed?
Seek evidence of outcomes in personal plan</t>
        </r>
      </text>
    </comment>
    <comment ref="D80" authorId="0" shapeId="0" xr:uid="{A527CEE6-D6CB-4727-BA27-72D4B8ABBFBB}">
      <text>
        <r>
          <rPr>
            <b/>
            <sz val="9"/>
            <color indexed="81"/>
            <rFont val="Tahoma"/>
            <family val="2"/>
          </rPr>
          <t>Ejim, David:</t>
        </r>
        <r>
          <rPr>
            <sz val="9"/>
            <color indexed="81"/>
            <rFont val="Tahoma"/>
            <family val="2"/>
          </rPr>
          <t xml:space="preserve">
Do daily notes indicate a range of social activities, personal activities and conversations with staff/other residents? Is there evidence of person centred care and resident choice aligned to their care plan?</t>
        </r>
      </text>
    </comment>
    <comment ref="D81" authorId="0" shapeId="0" xr:uid="{BF164900-4DFB-401E-8599-DBA801A8BDC2}">
      <text>
        <r>
          <rPr>
            <b/>
            <sz val="9"/>
            <color indexed="81"/>
            <rFont val="Tahoma"/>
            <family val="2"/>
          </rPr>
          <t>Ejim, David:</t>
        </r>
        <r>
          <rPr>
            <sz val="9"/>
            <color indexed="81"/>
            <rFont val="Tahoma"/>
            <family val="2"/>
          </rPr>
          <t xml:space="preserve">
Have the residents support plans been updated monthly (or sooner if change to care have been made). Discuss with care home if not updating monthly, what is policy within home? Do they have a guide on which resident is due update of care plan (resident of the day, room numbers, planner)</t>
        </r>
      </text>
    </comment>
    <comment ref="D82" authorId="0" shapeId="0" xr:uid="{25563B54-4496-4403-AD09-8BA4B0DF1F74}">
      <text>
        <r>
          <rPr>
            <b/>
            <sz val="9"/>
            <color indexed="81"/>
            <rFont val="Tahoma"/>
            <family val="2"/>
          </rPr>
          <t>Ejim, David:</t>
        </r>
        <r>
          <rPr>
            <sz val="9"/>
            <color indexed="81"/>
            <rFont val="Tahoma"/>
            <family val="2"/>
          </rPr>
          <t xml:space="preserve">
Do notes meet with recordkeeping standards containing resident details, times of care, chronological, and fully attributable?</t>
        </r>
      </text>
    </comment>
    <comment ref="D87" authorId="0" shapeId="0" xr:uid="{51D2F035-D888-4504-BC38-A1ED21B4B1B1}">
      <text>
        <r>
          <rPr>
            <b/>
            <sz val="9"/>
            <color indexed="81"/>
            <rFont val="Tahoma"/>
            <family val="2"/>
          </rPr>
          <t>Ejim, David:</t>
        </r>
        <r>
          <rPr>
            <sz val="9"/>
            <color indexed="81"/>
            <rFont val="Tahoma"/>
            <family val="2"/>
          </rPr>
          <t xml:space="preserve">
Are Future Care Plans (ACPs) easily accessible? If resident/ POA do not wish to engage this is documented in notes?</t>
        </r>
      </text>
    </comment>
    <comment ref="D88" authorId="0" shapeId="0" xr:uid="{E273D98E-DB58-415C-B01B-97BB6A317930}">
      <text>
        <r>
          <rPr>
            <b/>
            <sz val="9"/>
            <color indexed="81"/>
            <rFont val="Tahoma"/>
            <family val="2"/>
          </rPr>
          <t>Ejim, David:</t>
        </r>
        <r>
          <rPr>
            <sz val="9"/>
            <color indexed="81"/>
            <rFont val="Tahoma"/>
            <family val="2"/>
          </rPr>
          <t xml:space="preserve">
Confirm what support or training is available to staff in relation Future care planning conversations  </t>
        </r>
      </text>
    </comment>
    <comment ref="D91" authorId="0" shapeId="0" xr:uid="{E6230C84-53DD-4B8B-9BD1-AFE1F64F8139}">
      <text>
        <r>
          <rPr>
            <b/>
            <sz val="9"/>
            <color indexed="81"/>
            <rFont val="Tahoma"/>
            <family val="2"/>
          </rPr>
          <t>Ejim, David:</t>
        </r>
        <r>
          <rPr>
            <sz val="9"/>
            <color indexed="81"/>
            <rFont val="Tahoma"/>
            <family val="2"/>
          </rPr>
          <t xml:space="preserve">
Staff are informed regarding any statutory legislation and if a resident is under community restrictions e.g. Community Treatment Order this is clearly documented within the residents support plan.</t>
        </r>
      </text>
    </comment>
    <comment ref="D92" authorId="0" shapeId="0" xr:uid="{364E1E9C-D741-4B1C-A8FF-6B6439B99976}">
      <text>
        <r>
          <rPr>
            <b/>
            <sz val="9"/>
            <color indexed="81"/>
            <rFont val="Tahoma"/>
            <family val="2"/>
          </rPr>
          <t>Ejim, David:</t>
        </r>
        <r>
          <rPr>
            <sz val="9"/>
            <color indexed="81"/>
            <rFont val="Tahoma"/>
            <family val="2"/>
          </rPr>
          <t xml:space="preserve">
If relevant multi agency approaches / professionals/ minutes of meetings are documented within the residents care plan. </t>
        </r>
      </text>
    </comment>
    <comment ref="D93" authorId="0" shapeId="0" xr:uid="{85FD31C6-63D9-47E1-B482-184A0A2D4F18}">
      <text>
        <r>
          <rPr>
            <b/>
            <sz val="9"/>
            <color indexed="81"/>
            <rFont val="Tahoma"/>
            <family val="2"/>
          </rPr>
          <t>Ejim, David:</t>
        </r>
        <r>
          <rPr>
            <sz val="9"/>
            <color indexed="81"/>
            <rFont val="Tahoma"/>
            <family val="2"/>
          </rPr>
          <t xml:space="preserve">
There are documented outcomes of multi-agency approaches within the care plan and this is shared with the resident if appropriate and daily notes record this. Support plans are updated to reflect any changes agreed. </t>
        </r>
      </text>
    </comment>
    <comment ref="D94" authorId="0" shapeId="0" xr:uid="{CB13B2F7-DBA1-4DC8-A3FB-69AB7080A497}">
      <text>
        <r>
          <rPr>
            <b/>
            <sz val="9"/>
            <color indexed="81"/>
            <rFont val="Tahoma"/>
            <family val="2"/>
          </rPr>
          <t>Ejim, David:</t>
        </r>
        <r>
          <rPr>
            <sz val="9"/>
            <color indexed="81"/>
            <rFont val="Tahoma"/>
            <family val="2"/>
          </rPr>
          <t xml:space="preserve">
Manager and staff can confirm that they have received relevant training regarding mental health legislation if appropriate.</t>
        </r>
      </text>
    </comment>
    <comment ref="D95" authorId="0" shapeId="0" xr:uid="{54ABB2A2-5004-4B71-AAC2-51D45FD9CCE3}">
      <text>
        <r>
          <rPr>
            <b/>
            <sz val="9"/>
            <color indexed="81"/>
            <rFont val="Tahoma"/>
            <family val="2"/>
          </rPr>
          <t>Ejim, David:</t>
        </r>
        <r>
          <rPr>
            <sz val="9"/>
            <color indexed="81"/>
            <rFont val="Tahoma"/>
            <family val="2"/>
          </rPr>
          <t xml:space="preserve">
There is evidence of advocacy information for residents / families/ unpaid carers e.g. poster with advocacy project information.</t>
        </r>
      </text>
    </comment>
    <comment ref="D97" authorId="0" shapeId="0" xr:uid="{A5B9CD7E-D705-4E40-8BB6-D91176C16AD7}">
      <text>
        <r>
          <rPr>
            <b/>
            <sz val="9"/>
            <color indexed="81"/>
            <rFont val="Tahoma"/>
            <family val="2"/>
          </rPr>
          <t>Ejim, David:</t>
        </r>
        <r>
          <rPr>
            <sz val="9"/>
            <color indexed="81"/>
            <rFont val="Tahoma"/>
            <family val="2"/>
          </rPr>
          <t xml:space="preserve">
Are there any themes / trends in the most recent AP1s submitted? Any emerging themes should be highlighted.</t>
        </r>
      </text>
    </comment>
    <comment ref="D100" authorId="0" shapeId="0" xr:uid="{F54CE728-0D52-4A3A-8F52-43EB66C6A067}">
      <text>
        <r>
          <rPr>
            <b/>
            <sz val="9"/>
            <color indexed="81"/>
            <rFont val="Tahoma"/>
            <family val="2"/>
          </rPr>
          <t>Ejim, David:</t>
        </r>
        <r>
          <rPr>
            <sz val="9"/>
            <color indexed="81"/>
            <rFont val="Tahoma"/>
            <family val="2"/>
          </rPr>
          <t xml:space="preserve">
Support plans document any support/prompts/ encouragement to meet the needs of the individual in regards to medication. E.g. supporting the resident to attend clozapine clinic, depot clinics &amp; compliance.</t>
        </r>
      </text>
    </comment>
    <comment ref="D102" authorId="0" shapeId="0" xr:uid="{C69C5E8A-294D-47FA-A9AE-34D665079C55}">
      <text>
        <r>
          <rPr>
            <b/>
            <sz val="9"/>
            <color indexed="81"/>
            <rFont val="Tahoma"/>
            <family val="2"/>
          </rPr>
          <t>Ejim, David:</t>
        </r>
        <r>
          <rPr>
            <sz val="9"/>
            <color indexed="81"/>
            <rFont val="Tahoma"/>
            <family val="2"/>
          </rPr>
          <t xml:space="preserve">
Staff have awareness and can access guidance regarding high risk medications. E.g. Lithium, clozapine management. Symptoms of toxicity is recorded in care plan, mar sheets and staff can escalate and seek appropriate support for the resident if required.</t>
        </r>
      </text>
    </comment>
    <comment ref="D103" authorId="0" shapeId="0" xr:uid="{035D78E0-4290-426B-B4AE-B82020ECBD47}">
      <text>
        <r>
          <rPr>
            <b/>
            <sz val="9"/>
            <color indexed="81"/>
            <rFont val="Tahoma"/>
            <family val="2"/>
          </rPr>
          <t>Ejim, David:</t>
        </r>
        <r>
          <rPr>
            <sz val="9"/>
            <color indexed="81"/>
            <rFont val="Tahoma"/>
            <family val="2"/>
          </rPr>
          <t xml:space="preserve">
Appointments attended are recorded within daily notes and align to the resident care plan. Any missed appointments are recorded and escalated appropriately to e.g. CPN notified.</t>
        </r>
      </text>
    </comment>
    <comment ref="D104" authorId="0" shapeId="0" xr:uid="{7F3C0926-9EC0-4A33-AF0C-0D980E301664}">
      <text>
        <r>
          <rPr>
            <b/>
            <sz val="9"/>
            <color indexed="81"/>
            <rFont val="Tahoma"/>
            <family val="2"/>
          </rPr>
          <t>Ejim, David:</t>
        </r>
        <r>
          <rPr>
            <sz val="9"/>
            <color indexed="81"/>
            <rFont val="Tahoma"/>
            <family val="2"/>
          </rPr>
          <t xml:space="preserve">
Residents on a high number of medicines, on high risk medicines such as antipsychotics, difficulty taking medicines or who have possible side effects should have their medicines reviewed. </t>
        </r>
      </text>
    </comment>
    <comment ref="D108" authorId="0" shapeId="0" xr:uid="{1A28F994-238B-47BA-815A-0C4D7E5DB3E3}">
      <text>
        <r>
          <rPr>
            <b/>
            <sz val="9"/>
            <color indexed="81"/>
            <rFont val="Tahoma"/>
            <family val="2"/>
          </rPr>
          <t>Ejim, David:</t>
        </r>
        <r>
          <rPr>
            <sz val="9"/>
            <color indexed="81"/>
            <rFont val="Tahoma"/>
            <family val="2"/>
          </rPr>
          <t xml:space="preserve">
Speak with the manager and staff regarding whether de-escalation training has been received. </t>
        </r>
      </text>
    </comment>
    <comment ref="D109" authorId="0" shapeId="0" xr:uid="{D3194C5C-88F5-4839-A953-4CC63A1BC33C}">
      <text>
        <r>
          <rPr>
            <b/>
            <sz val="9"/>
            <color indexed="81"/>
            <rFont val="Tahoma"/>
            <family val="2"/>
          </rPr>
          <t>Ejim, David:</t>
        </r>
        <r>
          <rPr>
            <sz val="9"/>
            <color indexed="81"/>
            <rFont val="Tahoma"/>
            <family val="2"/>
          </rPr>
          <t xml:space="preserve">
Note if care plan has personalised strategies in place to de-escalate distressed behaviours if required.</t>
        </r>
      </text>
    </comment>
    <comment ref="D110" authorId="0" shapeId="0" xr:uid="{56658B19-17EA-4B07-8671-776FE4DF6177}">
      <text>
        <r>
          <rPr>
            <b/>
            <sz val="9"/>
            <color indexed="81"/>
            <rFont val="Tahoma"/>
            <family val="2"/>
          </rPr>
          <t>Ejim, David:</t>
        </r>
        <r>
          <rPr>
            <sz val="9"/>
            <color indexed="81"/>
            <rFont val="Tahoma"/>
            <family val="2"/>
          </rPr>
          <t xml:space="preserve">
Note if the residents support plan is detailed with crisis plan which meets the residents needs and is person centred.</t>
        </r>
      </text>
    </comment>
    <comment ref="D111" authorId="0" shapeId="0" xr:uid="{C767F9F2-9589-41D8-9CC6-43821F6B34B2}">
      <text>
        <r>
          <rPr>
            <b/>
            <sz val="9"/>
            <color indexed="81"/>
            <rFont val="Tahoma"/>
            <family val="2"/>
          </rPr>
          <t>Ejim, David:</t>
        </r>
        <r>
          <rPr>
            <sz val="9"/>
            <color indexed="81"/>
            <rFont val="Tahoma"/>
            <family val="2"/>
          </rPr>
          <t xml:space="preserve">
Note that the crisis support plan has input from relevant professionals/ clinicians.</t>
        </r>
      </text>
    </comment>
    <comment ref="D112" authorId="0" shapeId="0" xr:uid="{08D31A39-12C5-45D8-8639-023CB8146201}">
      <text>
        <r>
          <rPr>
            <b/>
            <sz val="9"/>
            <color indexed="81"/>
            <rFont val="Tahoma"/>
            <family val="2"/>
          </rPr>
          <t>Ejim, David:</t>
        </r>
        <r>
          <rPr>
            <sz val="9"/>
            <color indexed="81"/>
            <rFont val="Tahoma"/>
            <family val="2"/>
          </rPr>
          <t xml:space="preserve">
Note that the service has awareness and would utilise the least restrictive practices as per the Mental Welfare for Commission for Scotland guidance which ensures that individual service users human rights are respected and treated with dignity.</t>
        </r>
      </text>
    </comment>
    <comment ref="D114" authorId="0" shapeId="0" xr:uid="{B41EE0ED-4791-43F3-934D-FCFDFA8EE1B3}">
      <text>
        <r>
          <rPr>
            <b/>
            <sz val="9"/>
            <color indexed="81"/>
            <rFont val="Tahoma"/>
            <family val="2"/>
          </rPr>
          <t>Ejim, David:</t>
        </r>
        <r>
          <rPr>
            <sz val="9"/>
            <color indexed="81"/>
            <rFont val="Tahoma"/>
            <family val="2"/>
          </rPr>
          <t xml:space="preserve">
Note that residents support plans have evidence of recovery approaches and tools utilised e.g. (peer support groups, resident meetings, residents writing within their own support plan.) Tools &amp; groups utilised should meet the residents’ needs/outcomes. Measurement tools enable residents their own score for recovery / improvement. (E.g. IROC, Recovery Star.)</t>
        </r>
      </text>
    </comment>
    <comment ref="D115" authorId="0" shapeId="0" xr:uid="{A591C754-BDC6-42BE-8D39-505B2D2C1C7C}">
      <text>
        <r>
          <rPr>
            <b/>
            <sz val="9"/>
            <color indexed="81"/>
            <rFont val="Tahoma"/>
            <family val="2"/>
          </rPr>
          <t>Ejim, David:</t>
        </r>
        <r>
          <rPr>
            <sz val="9"/>
            <color indexed="81"/>
            <rFont val="Tahoma"/>
            <family val="2"/>
          </rPr>
          <t xml:space="preserve">
Confirm whether staff have received trauma informed training and have access to appropriate resources.</t>
        </r>
      </text>
    </comment>
    <comment ref="D116" authorId="0" shapeId="0" xr:uid="{29BA2FAD-3E5F-4AFB-9895-5C8FE430C05F}">
      <text>
        <r>
          <rPr>
            <b/>
            <sz val="9"/>
            <color indexed="81"/>
            <rFont val="Tahoma"/>
            <family val="2"/>
          </rPr>
          <t>Ejim, David:</t>
        </r>
        <r>
          <rPr>
            <sz val="9"/>
            <color indexed="81"/>
            <rFont val="Tahoma"/>
            <family val="2"/>
          </rPr>
          <t xml:space="preserve">
If relevant support plans include daily tasks/ goals which are person centred and agreed with the resident.</t>
        </r>
      </text>
    </comment>
    <comment ref="D117" authorId="0" shapeId="0" xr:uid="{0AD65BE7-EB8B-46FD-A72A-473BAE1CAFF4}">
      <text>
        <r>
          <rPr>
            <b/>
            <sz val="9"/>
            <color indexed="81"/>
            <rFont val="Tahoma"/>
            <family val="2"/>
          </rPr>
          <t>Ejim, David:</t>
        </r>
        <r>
          <rPr>
            <sz val="9"/>
            <color indexed="81"/>
            <rFont val="Tahoma"/>
            <family val="2"/>
          </rPr>
          <t xml:space="preserve">
During the visit and walk around the service you are able to observe an activity planner which is visible for residents and families.</t>
        </r>
      </text>
    </comment>
    <comment ref="D118" authorId="0" shapeId="0" xr:uid="{51C7BAFD-6BAD-42DD-ACCF-EBD5A9E99D08}">
      <text>
        <r>
          <rPr>
            <b/>
            <sz val="9"/>
            <color indexed="81"/>
            <rFont val="Tahoma"/>
            <family val="2"/>
          </rPr>
          <t>Ejim, David:</t>
        </r>
        <r>
          <rPr>
            <sz val="9"/>
            <color indexed="81"/>
            <rFont val="Tahoma"/>
            <family val="2"/>
          </rPr>
          <t xml:space="preserve">
Note whether residents/ families have the opportunity to input into recovery tool.</t>
        </r>
      </text>
    </comment>
    <comment ref="D120" authorId="0" shapeId="0" xr:uid="{5377E9D9-DFC8-4CFD-9CA2-650165C0F012}">
      <text>
        <r>
          <rPr>
            <b/>
            <sz val="9"/>
            <color indexed="81"/>
            <rFont val="Tahoma"/>
            <family val="2"/>
          </rPr>
          <t>Ejim, David:</t>
        </r>
        <r>
          <rPr>
            <sz val="9"/>
            <color indexed="81"/>
            <rFont val="Tahoma"/>
            <family val="2"/>
          </rPr>
          <t xml:space="preserve">
Note that support plans document a safety plan to mitigate self-harm/suicide prevention strategies.</t>
        </r>
      </text>
    </comment>
    <comment ref="D121" authorId="0" shapeId="0" xr:uid="{92AE53AD-253B-4E49-BFE0-9E7C1AFBC75D}">
      <text>
        <r>
          <rPr>
            <b/>
            <sz val="9"/>
            <color indexed="81"/>
            <rFont val="Tahoma"/>
            <family val="2"/>
          </rPr>
          <t>Ejim, David:</t>
        </r>
        <r>
          <rPr>
            <sz val="9"/>
            <color indexed="81"/>
            <rFont val="Tahoma"/>
            <family val="2"/>
          </rPr>
          <t xml:space="preserve">
If possible observe the training calendar for staff and manger confirmation that staff receive relevant training (e.g. Safe Talk, Assist.)</t>
        </r>
      </text>
    </comment>
    <comment ref="D122" authorId="0" shapeId="0" xr:uid="{EFF9824D-0DED-483D-8DAB-04C76C863BB5}">
      <text>
        <r>
          <rPr>
            <b/>
            <sz val="9"/>
            <color indexed="81"/>
            <rFont val="Tahoma"/>
            <family val="2"/>
          </rPr>
          <t>Ejim, David:</t>
        </r>
        <r>
          <rPr>
            <sz val="9"/>
            <color indexed="81"/>
            <rFont val="Tahoma"/>
            <family val="2"/>
          </rPr>
          <t xml:space="preserve">
During the visit confirm from the manager that debrief and additional support if required is available to staff if self-harm / suicide attempt/ completion has taken place.</t>
        </r>
      </text>
    </comment>
    <comment ref="D123" authorId="0" shapeId="0" xr:uid="{F4753F80-954F-40AC-963C-D0AED31F5813}">
      <text>
        <r>
          <rPr>
            <b/>
            <sz val="9"/>
            <color indexed="81"/>
            <rFont val="Tahoma"/>
            <family val="2"/>
          </rPr>
          <t>Ejim, David:</t>
        </r>
        <r>
          <rPr>
            <sz val="9"/>
            <color indexed="81"/>
            <rFont val="Tahoma"/>
            <family val="2"/>
          </rPr>
          <t xml:space="preserve">
If appropriate gain assurance from the manager during the visit and observe environmental risk assessment tool.</t>
        </r>
      </text>
    </comment>
    <comment ref="D125" authorId="0" shapeId="0" xr:uid="{BCF8F21E-3E9F-4492-BEFD-161907AF4524}">
      <text>
        <r>
          <rPr>
            <b/>
            <sz val="9"/>
            <color indexed="81"/>
            <rFont val="Tahoma"/>
            <family val="2"/>
          </rPr>
          <t>Ejim, David:</t>
        </r>
        <r>
          <rPr>
            <sz val="9"/>
            <color indexed="81"/>
            <rFont val="Tahoma"/>
            <family val="2"/>
          </rPr>
          <t xml:space="preserve">
Support plans detail the clients’ level and history of substance misuse. Note whether the care home utilise screening, risk assessment/ diagnostic tool. Sometimes lab testing may be required.</t>
        </r>
      </text>
    </comment>
    <comment ref="D127" authorId="0" shapeId="0" xr:uid="{4EF51FD2-7D71-45B4-ABA7-7F46CC62155D}">
      <text>
        <r>
          <rPr>
            <b/>
            <sz val="9"/>
            <color indexed="81"/>
            <rFont val="Tahoma"/>
            <family val="2"/>
          </rPr>
          <t>Ejim, David:</t>
        </r>
        <r>
          <rPr>
            <sz val="9"/>
            <color indexed="81"/>
            <rFont val="Tahoma"/>
            <family val="2"/>
          </rPr>
          <t xml:space="preserve">
Note that staff receive relevant training/ support and guidance in relation to this. Support plans evidence a person centred approach which meets client recovery and outcomes.</t>
        </r>
      </text>
    </comment>
    <comment ref="D128" authorId="0" shapeId="0" xr:uid="{06B7CDCF-7ADF-4C2A-B9FA-818131631640}">
      <text>
        <r>
          <rPr>
            <b/>
            <sz val="9"/>
            <color indexed="81"/>
            <rFont val="Tahoma"/>
            <family val="2"/>
          </rPr>
          <t>Ejim, David:</t>
        </r>
        <r>
          <rPr>
            <sz val="9"/>
            <color indexed="81"/>
            <rFont val="Tahoma"/>
            <family val="2"/>
          </rPr>
          <t xml:space="preserve">
Through discussion with staff management there is evidence of referral pathways/ support which meets the individual resident needs</t>
        </r>
      </text>
    </comment>
    <comment ref="D129" authorId="0" shapeId="0" xr:uid="{BDEA1B13-C66D-4F51-9DC1-8CEC3409D8C2}">
      <text>
        <r>
          <rPr>
            <b/>
            <sz val="9"/>
            <color indexed="81"/>
            <rFont val="Tahoma"/>
            <family val="2"/>
          </rPr>
          <t>Ejim, David:</t>
        </r>
        <r>
          <rPr>
            <sz val="9"/>
            <color indexed="81"/>
            <rFont val="Tahoma"/>
            <family val="2"/>
          </rPr>
          <t xml:space="preserve">
During visit note that there is evidence (e.g. poster of family support group/ helpline) for families/ unpaid carers.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<sst xmlns="http://schemas.openxmlformats.org/spreadsheetml/2006/main" count="1230" uniqueCount="718">
  <si>
    <t>Care Service Number</t>
  </si>
  <si>
    <t>Care Type</t>
  </si>
  <si>
    <t>Provider</t>
  </si>
  <si>
    <t>HSCP</t>
  </si>
  <si>
    <t>Visiting Team Name and Role 1</t>
  </si>
  <si>
    <t>Visiting Team Name and Role 2</t>
  </si>
  <si>
    <t>Visiting Team Name and Role 3</t>
  </si>
  <si>
    <t>Details of Service</t>
  </si>
  <si>
    <t>Number of registered places</t>
  </si>
  <si>
    <t>Number of current residents</t>
  </si>
  <si>
    <t>Resident Group</t>
  </si>
  <si>
    <t>Date 1 (if exact date is not known please record 1st of month)</t>
  </si>
  <si>
    <t>Date 2 (if exact date is not known please record 1st of month)</t>
  </si>
  <si>
    <t>Staff comply with the essentials to support effective hand hygiene, including being bare below elbows, no stoned rings, no watches, wrist jewellery or wearable fitness devices.</t>
  </si>
  <si>
    <t>A supply of PPE to meet the needs of the staff and the care provided is available and close to the point of use.</t>
  </si>
  <si>
    <t>Reusable equipment is clean, in a good state of repair with no visible damage and ready for use.</t>
  </si>
  <si>
    <t>The environment is visibly clean.</t>
  </si>
  <si>
    <t>There is a process in place for monitoring cleanliness of the care home environment to ensure standards are being maintained.</t>
  </si>
  <si>
    <t>The person in charge of each unit can describe the escalation process and actions to take if an outbreak (e.g. respiratory infection/norovirus) is suspected or confirmed.</t>
  </si>
  <si>
    <t>There is a process in place to monitor compliance with Standard Infection Control Precautions (SICPs) with results fed back to staff.</t>
  </si>
  <si>
    <t>This section is focused on person centred high quality nursing and social care being planned and delivered across the home.  Using an appreciative inquiry approach, gathering information based on discussions, observations and the sharing of information by the home to evidence their practice.  Whilst this is not an audit of resident records a selection of residents and their documentation should be discussed.</t>
  </si>
  <si>
    <t>Staff are able to describe how to promote continence.</t>
  </si>
  <si>
    <t>The care home carries out a review of pressure damage to identify any new learning.</t>
  </si>
  <si>
    <t>All staff have completed training on prevention of falls and have knowledge of use of equipment including bed rails, low profile beds, seating.</t>
  </si>
  <si>
    <t>A system is in place to report falls</t>
  </si>
  <si>
    <t>Staff have received appropriate training in medicines administration.</t>
  </si>
  <si>
    <t>Based on your observations, and discussion with staff and residents, please give your professional view of the workforce, leadership and culture within the care home.</t>
  </si>
  <si>
    <t>Signoff for Care Home Assurance visit and accuracy of Agreed Improvement Priorities:</t>
  </si>
  <si>
    <t>Designation</t>
  </si>
  <si>
    <t>Date</t>
  </si>
  <si>
    <t>Name and role of person completing record</t>
  </si>
  <si>
    <t xml:space="preserve">Care Home </t>
  </si>
  <si>
    <t xml:space="preserve">If self- review </t>
  </si>
  <si>
    <t>If HSCP and NHSGGC Visitors</t>
  </si>
  <si>
    <t xml:space="preserve">Grades and Dates of past 2 Care Inspections </t>
  </si>
  <si>
    <t>Care Inspectorate Web Link based on Care Service Number listed above</t>
  </si>
  <si>
    <t>Note theme of requirements from last inspection if applicable</t>
  </si>
  <si>
    <t xml:space="preserve">Question/ Criteria </t>
  </si>
  <si>
    <t>What’s working well</t>
  </si>
  <si>
    <t xml:space="preserve">What would make this even better </t>
  </si>
  <si>
    <t xml:space="preserve">Section 1: Infection Prevention and Control </t>
  </si>
  <si>
    <t>Below are key questions to gather indicators that guidance within the National Infection Prevention and Control Manual, the sector specific Care Home IPCM and the Care Home Cleaning Specification (Safe Management of the Care Environment -SHFN 01-05) is in place within the care home.</t>
  </si>
  <si>
    <t>Hand rub is available at entrances and key points throughout the home to facilitate hand hygiene. Dispenser nozzles, brackets/bottle holders and bottles are clean and functioning. Staff may carry personal size hand rub dispensers.</t>
  </si>
  <si>
    <t>Infectious laundry is kept separately or collected in water soluble bags if applicable</t>
  </si>
  <si>
    <t xml:space="preserve">Section 1: Reflection </t>
  </si>
  <si>
    <t>Based on your observations and discussions with staff and residents, please give your professional view of the infection control measures within the care home noting how the home is managing to adhere to IPC guidelines and facilitate safer care for their residents.</t>
  </si>
  <si>
    <t xml:space="preserve">Staff encourage physical wellbeing activities to improve physical health? </t>
  </si>
  <si>
    <t>The home uses a nutritional risk screening tool.</t>
  </si>
  <si>
    <t>If staff have concerns regarding a resident’s weight, they are able to assess and would they know who to escalate to?</t>
  </si>
  <si>
    <t>Arrangements are in place for residents to access meals and snacks throughout the day and night.</t>
  </si>
  <si>
    <t>There is regular communication between the care team, resident and those making meals to provide safe food and fluid for those on a specialised/therapeutic diet.</t>
  </si>
  <si>
    <t>If a resident was at risk of falls – would the service meet their needs?</t>
  </si>
  <si>
    <t>If yes to previous question, staff have access to falls prevention advice and equipment?</t>
  </si>
  <si>
    <t>If staff have concerns regarding a residents skin integrity, they are able to assess</t>
  </si>
  <si>
    <t>If required, staff have access to pressure relieving equipment</t>
  </si>
  <si>
    <t>Appropriate documentation is in place to monitor changes to skin conditions when required.</t>
  </si>
  <si>
    <t>Systems are in place for training in use of pressure redistributing relieving equipment</t>
  </si>
  <si>
    <t>Continence products for residents who require them are easily accessible and topped up regularly.</t>
  </si>
  <si>
    <t xml:space="preserve">If a resident is unwell, staff are able to identify deterioration and access support. </t>
  </si>
  <si>
    <t>Recommendations and outcomes made by health care teams are shared with care home staff.</t>
  </si>
  <si>
    <t>There are systems in place to gather information from residents, families and Power of Attorney on what matters to them.</t>
  </si>
  <si>
    <t>Daily notes give an indication of the quality of the resident’s day and demonstrate social and care interactions that align to their personal plan.</t>
  </si>
  <si>
    <t xml:space="preserve">Support planning tools used by the organisation are person centred, inclusive and outcome focussed. </t>
  </si>
  <si>
    <t>Support plans are accessible and easy to read to meet the needs of the individual</t>
  </si>
  <si>
    <t>Residents with complex needs and / or learning disability have communication and hospital passports in place to share important person centred information, e.g. crisis plan, AWI, covert, CPA etc</t>
  </si>
  <si>
    <t>Future care plans (anticipatory care plans) are in place which reflect the residents and POA/ families wishes for those who choose to engage.</t>
  </si>
  <si>
    <t>Staff have received training in future care planning and carry out these conversations</t>
  </si>
  <si>
    <t>If a resident is subject to statutory legislation e.g. MH, CI, AWI and ASP legislation. Do they have the relevant documentation within their notes e.g. Sect 47 certificate</t>
  </si>
  <si>
    <t xml:space="preserve">Is there evidence of a multiagency approach when a resident is subject to statutory legislation </t>
  </si>
  <si>
    <t>Is there evidence that the partnership approach is person centred to meet the needs of the resident?</t>
  </si>
  <si>
    <t xml:space="preserve">Staff have awareness/ training of mental health legislation? </t>
  </si>
  <si>
    <t>Resident/families are given contact details of advocacy services or encouraged by staff as the need arises</t>
  </si>
  <si>
    <t>Staff are aware of adult protection policy to help keep people safe e.g. staff are aware how to make ASP referrals</t>
  </si>
  <si>
    <t xml:space="preserve">Staff are confident in knowing when and how to make referrals, including notifying the Care Inspectorate. </t>
  </si>
  <si>
    <t>Support plans detail need for individualised medication support/management</t>
  </si>
  <si>
    <t>Staff have awareness of high risk medications e.g. side effects of clozapine, lithium and know who to contact</t>
  </si>
  <si>
    <t>Staff ensure that residents attend Community Mental Health Teams for appointments e.g. CPN's for medications review or if required clozapine health checks</t>
  </si>
  <si>
    <t>Medication audits are carried out routinely within the home</t>
  </si>
  <si>
    <t xml:space="preserve">If a resident requires covert medicine administration – do staff comply with Mental Welfare Commission recommendations for covert medicines administration </t>
  </si>
  <si>
    <t>Staff have received de-escalation training for managing distressed behaviours</t>
  </si>
  <si>
    <t>Strategies are in place to manage distressed behaviours and meet the residents needs</t>
  </si>
  <si>
    <t xml:space="preserve">Strategies are documented e.g. crisis plan / medication protocol within the residents support plan? </t>
  </si>
  <si>
    <t>These strategies are implemented with guidance from relevant professionals</t>
  </si>
  <si>
    <t>There is evidence of proactive and reactive strategies utilising the least restrictive option within residents support plan</t>
  </si>
  <si>
    <t xml:space="preserve">Recovery approaches are in place e.g. peer support groups, recovery star, IROC </t>
  </si>
  <si>
    <t xml:space="preserve">Staff have received training on trauma informed care </t>
  </si>
  <si>
    <t xml:space="preserve">Staff encourage residents to carry out daily tasks i.e. tidy their room, cook, clean, budget. </t>
  </si>
  <si>
    <t>There is a visual activity planner with additional groups offered and are accessible to residents and visible for visitors/families to aid planning</t>
  </si>
  <si>
    <t>Residents, families, visitors have opportunity to complete feedback forms to measure improvements in wellbeing/ recovery</t>
  </si>
  <si>
    <t>A crisis/ safety plan is in place for those who self-harm or at risk of suicide</t>
  </si>
  <si>
    <t>All staff have received training in relation to suicide prevention, self-harm</t>
  </si>
  <si>
    <t>Debrief sessions and support are available for staff</t>
  </si>
  <si>
    <t>The care home has undertaken an environmental risk assessment to support a calm environment and mitigate risk</t>
  </si>
  <si>
    <t>Staff are able to identify a client’s level of substance misuse</t>
  </si>
  <si>
    <t>Staff are aware of how to refer into the community ADRS services e.g. In-patient detox, stabilisation service</t>
  </si>
  <si>
    <t xml:space="preserve">Staff have access to information relating to reducing the harm of alcohol and drugs to support clients in their recovery </t>
  </si>
  <si>
    <t>Staff are aware of groups and resources to support clients in their recovery such as AA, Mungo Foundation, SCRN, GCA (Alcohol Anonymous, South Community Recovery Network and Glasgow Council for Alcohol)</t>
  </si>
  <si>
    <t xml:space="preserve">Carers and families are able to access support </t>
  </si>
  <si>
    <t xml:space="preserve">Section 2: Reflection </t>
  </si>
  <si>
    <t xml:space="preserve">Based on your observations, and discussions with staff and residents, please give your professional view of the measures for residents' health and care needs within the care home. </t>
  </si>
  <si>
    <t xml:space="preserve">No </t>
  </si>
  <si>
    <t>Timescale</t>
  </si>
  <si>
    <t xml:space="preserve">What are we trying to achieve </t>
  </si>
  <si>
    <t>Responsible person</t>
  </si>
  <si>
    <t xml:space="preserve">Any requests to partners for assistance </t>
  </si>
  <si>
    <t xml:space="preserve">Progress </t>
  </si>
  <si>
    <t>Date Completed</t>
  </si>
  <si>
    <t>Records are dated, timed, signed, and have designation recorded.</t>
  </si>
  <si>
    <t>Residents who would benefit from a polypharmacy review are identified and reviewed by CPN/Psychiatrist</t>
  </si>
  <si>
    <t>Support plans are up to date with evidence of review that reflects changing needs of residents.</t>
  </si>
  <si>
    <t>Have there been any AP1s within the last three months.</t>
  </si>
  <si>
    <t>Yes /No/NA</t>
  </si>
  <si>
    <t>HSCP Comments</t>
  </si>
  <si>
    <t>This information is used to develop and update support / personal plans on an ongoing basis and there is evidence that the information has enabled wishes and choices to happen.</t>
  </si>
  <si>
    <t>2.10.1</t>
  </si>
  <si>
    <t>2.1.0</t>
  </si>
  <si>
    <t>2.2.1</t>
  </si>
  <si>
    <t>2.2.2</t>
  </si>
  <si>
    <t>2.2.3</t>
  </si>
  <si>
    <t>2.2.4</t>
  </si>
  <si>
    <t>2.3.1</t>
  </si>
  <si>
    <t>2.3.2</t>
  </si>
  <si>
    <t>2.3.3</t>
  </si>
  <si>
    <t>2.3.4</t>
  </si>
  <si>
    <t>2.4.1</t>
  </si>
  <si>
    <t>2.4.2</t>
  </si>
  <si>
    <t>2.4.3</t>
  </si>
  <si>
    <t>2.4.4</t>
  </si>
  <si>
    <t>2.4.5</t>
  </si>
  <si>
    <t>2.5.1</t>
  </si>
  <si>
    <t>2.5.2</t>
  </si>
  <si>
    <t>2.6.1</t>
  </si>
  <si>
    <t>2.6.2</t>
  </si>
  <si>
    <t>2.6.3</t>
  </si>
  <si>
    <t>2.6.4</t>
  </si>
  <si>
    <t>2.7.1</t>
  </si>
  <si>
    <t>2.7.2</t>
  </si>
  <si>
    <t>2.7.3</t>
  </si>
  <si>
    <t>2.7.4</t>
  </si>
  <si>
    <t>2.7.5</t>
  </si>
  <si>
    <t>2.7.6</t>
  </si>
  <si>
    <t>2.7.7</t>
  </si>
  <si>
    <t>2.7.8</t>
  </si>
  <si>
    <t>2.8.1</t>
  </si>
  <si>
    <t>2.8.2</t>
  </si>
  <si>
    <t>2.8.3</t>
  </si>
  <si>
    <t>2.9.1</t>
  </si>
  <si>
    <t>2.9.2</t>
  </si>
  <si>
    <t>2.9.3</t>
  </si>
  <si>
    <t>2.9.4</t>
  </si>
  <si>
    <t>2.9.5</t>
  </si>
  <si>
    <t>2.9.6</t>
  </si>
  <si>
    <t>2.9.7</t>
  </si>
  <si>
    <t>2.9.8</t>
  </si>
  <si>
    <t>2.10.2</t>
  </si>
  <si>
    <t>2.10.3</t>
  </si>
  <si>
    <t>2.10.4</t>
  </si>
  <si>
    <t>2.10.5</t>
  </si>
  <si>
    <t>2.10.6</t>
  </si>
  <si>
    <t>2.10.7</t>
  </si>
  <si>
    <t>2.11.1</t>
  </si>
  <si>
    <t>2.11.2</t>
  </si>
  <si>
    <t>2.11.3</t>
  </si>
  <si>
    <t>2.11.4</t>
  </si>
  <si>
    <t>2.11.5</t>
  </si>
  <si>
    <t>2.12.1</t>
  </si>
  <si>
    <t>2.12.2</t>
  </si>
  <si>
    <t>2.12.3</t>
  </si>
  <si>
    <t>2.12.4</t>
  </si>
  <si>
    <t>2.12.5</t>
  </si>
  <si>
    <t>2.13.1</t>
  </si>
  <si>
    <t>2.13.2</t>
  </si>
  <si>
    <t>2.13.3</t>
  </si>
  <si>
    <t>2.13.4</t>
  </si>
  <si>
    <t>2.14.1</t>
  </si>
  <si>
    <t>2.14.2</t>
  </si>
  <si>
    <t>2.14.3</t>
  </si>
  <si>
    <t>2.14.4</t>
  </si>
  <si>
    <t>2.14.5</t>
  </si>
  <si>
    <t xml:space="preserve">Section 2: Resident Health and Care Needs </t>
  </si>
  <si>
    <t xml:space="preserve">Section 3: Workforce, Leadership and Culture  </t>
  </si>
  <si>
    <t>Question Number</t>
  </si>
  <si>
    <t>Date of Visit</t>
  </si>
  <si>
    <t>Care Home Name</t>
  </si>
  <si>
    <t>Type</t>
  </si>
  <si>
    <t>3 Bridges Care Home</t>
  </si>
  <si>
    <t>Older People</t>
  </si>
  <si>
    <t>Glasgow City</t>
  </si>
  <si>
    <t>CS2012307106</t>
  </si>
  <si>
    <t>Abbey Court Care Home</t>
  </si>
  <si>
    <t>CS2017356769</t>
  </si>
  <si>
    <t>Abbeycare (UK)</t>
  </si>
  <si>
    <t>Alcohol &amp; Drug Misuse</t>
  </si>
  <si>
    <t>Renfrewshire</t>
  </si>
  <si>
    <t>CS2016347332</t>
  </si>
  <si>
    <t>Abbeyfield House</t>
  </si>
  <si>
    <t>retirement housing</t>
  </si>
  <si>
    <t>East Dunbartonshire</t>
  </si>
  <si>
    <t>Abbotsford House</t>
  </si>
  <si>
    <t>CS2003000786</t>
  </si>
  <si>
    <t>Adams House</t>
  </si>
  <si>
    <t>CS2003001274</t>
  </si>
  <si>
    <t>Ailsa Craig</t>
  </si>
  <si>
    <t>CS2016349810</t>
  </si>
  <si>
    <t>Ailsa Lodge Care Home</t>
  </si>
  <si>
    <t>CS2012313838</t>
  </si>
  <si>
    <t>Alderwood House</t>
  </si>
  <si>
    <t>Mental Health Problems</t>
  </si>
  <si>
    <t>West Dunbartonshire</t>
  </si>
  <si>
    <t>CS2020379050</t>
  </si>
  <si>
    <t>Almond Court Care Home</t>
  </si>
  <si>
    <t>CS2011300268</t>
  </si>
  <si>
    <t>Almond View Care Home</t>
  </si>
  <si>
    <t>CS2011300204</t>
  </si>
  <si>
    <t>Alt-Na-Craig Limited</t>
  </si>
  <si>
    <t>Inverclyde</t>
  </si>
  <si>
    <t>CS2010249498</t>
  </si>
  <si>
    <t>Antonine House</t>
  </si>
  <si>
    <t>CS2012310887</t>
  </si>
  <si>
    <t>Applecross Nursing Home</t>
  </si>
  <si>
    <t>CS2003010474</t>
  </si>
  <si>
    <t>Ardencraig</t>
  </si>
  <si>
    <t>Older People &amp; ARBD adults</t>
  </si>
  <si>
    <t>CS2003015202</t>
  </si>
  <si>
    <t>Ashfield House</t>
  </si>
  <si>
    <t>CS2003000787</t>
  </si>
  <si>
    <t>Ashgill Care Home</t>
  </si>
  <si>
    <t>CS2012306467</t>
  </si>
  <si>
    <t>Ashton Grange</t>
  </si>
  <si>
    <t>CS2018371796</t>
  </si>
  <si>
    <t>Bagatelle</t>
  </si>
  <si>
    <t>CS2003010200</t>
  </si>
  <si>
    <t>Baillieston Nursing Home</t>
  </si>
  <si>
    <t>CS2003010426</t>
  </si>
  <si>
    <t>Balclutha Court Care Home</t>
  </si>
  <si>
    <t>CS2007142878</t>
  </si>
  <si>
    <t>Balmanno House</t>
  </si>
  <si>
    <t>CS2003000825</t>
  </si>
  <si>
    <t>Balmoral By Northgate</t>
  </si>
  <si>
    <t>CS2022000108</t>
  </si>
  <si>
    <t>Balmoral Gate</t>
  </si>
  <si>
    <t>CS2003000932</t>
  </si>
  <si>
    <t>Balquhidder House</t>
  </si>
  <si>
    <t>CS2014332915</t>
  </si>
  <si>
    <t>Balshagray House</t>
  </si>
  <si>
    <t>Learning Disabilities</t>
  </si>
  <si>
    <t>CS2003000838</t>
  </si>
  <si>
    <t>Beacon House</t>
  </si>
  <si>
    <t>CS2003000897</t>
  </si>
  <si>
    <t>Beechmount</t>
  </si>
  <si>
    <t>CS2003001296</t>
  </si>
  <si>
    <t>Belleaire House</t>
  </si>
  <si>
    <t>CS2010249597</t>
  </si>
  <si>
    <t>Birdston</t>
  </si>
  <si>
    <t>CS2003010430</t>
  </si>
  <si>
    <t>Blackwood Care - Belses Gardens Care Home</t>
  </si>
  <si>
    <t>Physical and Sensory Impairment</t>
  </si>
  <si>
    <t>CS2003000865</t>
  </si>
  <si>
    <t>Boclair</t>
  </si>
  <si>
    <t>CS2022000224</t>
  </si>
  <si>
    <t>Bonnyholm Gardens Care Home</t>
  </si>
  <si>
    <t>CS2017361116</t>
  </si>
  <si>
    <t>Bonnyton House - Busby</t>
  </si>
  <si>
    <t>East Renfrewshire</t>
  </si>
  <si>
    <t>CS2003045155</t>
  </si>
  <si>
    <t>Braemount Nursing Home</t>
  </si>
  <si>
    <t>CS2017361022</t>
  </si>
  <si>
    <t>Bridge of Weir Care Home</t>
  </si>
  <si>
    <t>CS2020380109</t>
  </si>
  <si>
    <t>Brisbane Supported Accommodation Project</t>
  </si>
  <si>
    <t>CS2003000878</t>
  </si>
  <si>
    <t>Buchanan House</t>
  </si>
  <si>
    <t>CS2003000790</t>
  </si>
  <si>
    <t>Buchanan Lodge East Dun</t>
  </si>
  <si>
    <t>CS2003010427</t>
  </si>
  <si>
    <t>Buchanan Lodge Glasgow City</t>
  </si>
  <si>
    <t>CS2003000938</t>
  </si>
  <si>
    <t>Burlington Care Home</t>
  </si>
  <si>
    <t>CS2019377885</t>
  </si>
  <si>
    <t>Burnfield</t>
  </si>
  <si>
    <t>CS2003010477</t>
  </si>
  <si>
    <t>Campbell Snowdon House</t>
  </si>
  <si>
    <t>CS2003001090</t>
  </si>
  <si>
    <t>Campsie View</t>
  </si>
  <si>
    <t>CS2003010436</t>
  </si>
  <si>
    <t>Carbeth House</t>
  </si>
  <si>
    <t>CS2003000900</t>
  </si>
  <si>
    <t>Cardonald Care Home</t>
  </si>
  <si>
    <t>CS2003010428</t>
  </si>
  <si>
    <t>Cartvale Care Home</t>
  </si>
  <si>
    <t>CS2004086243</t>
  </si>
  <si>
    <t>Castle View Nursing Home</t>
  </si>
  <si>
    <t>CS2011300851</t>
  </si>
  <si>
    <t>Chester Park Care Home</t>
  </si>
  <si>
    <t>CS2003010457</t>
  </si>
  <si>
    <t>Clarence Court Care Home</t>
  </si>
  <si>
    <t>CS2019377886</t>
  </si>
  <si>
    <t>Clarkston House</t>
  </si>
  <si>
    <t>CS2014333443</t>
  </si>
  <si>
    <t>Clyde Court Care Home</t>
  </si>
  <si>
    <t>CS2022000324</t>
  </si>
  <si>
    <t>Cochrane Care Home</t>
  </si>
  <si>
    <t>CS2014326137</t>
  </si>
  <si>
    <t>Craigbank Care Home</t>
  </si>
  <si>
    <t>CS2017361006</t>
  </si>
  <si>
    <t>Craigend Gardens Care Home</t>
  </si>
  <si>
    <t>CS2003000822</t>
  </si>
  <si>
    <t>Craigielea Care Home</t>
  </si>
  <si>
    <t>CS2011300260</t>
  </si>
  <si>
    <t>Crannog Care Home</t>
  </si>
  <si>
    <t>CS2006125795</t>
  </si>
  <si>
    <t>Crosslet House Care Home</t>
  </si>
  <si>
    <t>CS2016352864</t>
  </si>
  <si>
    <t>CrossReach Abstinence Recovery Service</t>
  </si>
  <si>
    <t>CS2003000922</t>
  </si>
  <si>
    <t>Cumbrae House</t>
  </si>
  <si>
    <t>CS2010270797</t>
  </si>
  <si>
    <t>Daniel House</t>
  </si>
  <si>
    <t>CS2003000863</t>
  </si>
  <si>
    <t>Darnley Court</t>
  </si>
  <si>
    <t>CS2016349791</t>
  </si>
  <si>
    <t>David Cargill House</t>
  </si>
  <si>
    <t>CS2003000834</t>
  </si>
  <si>
    <t>Deanfield Care Home</t>
  </si>
  <si>
    <t>CS2017361009</t>
  </si>
  <si>
    <t>Dunn Street, Duntocher - Respite Service</t>
  </si>
  <si>
    <t>Respite Care and Short Breaks</t>
  </si>
  <si>
    <t>CS2010238999</t>
  </si>
  <si>
    <t>Eastbank Nursing Home</t>
  </si>
  <si>
    <t>CS2016349798</t>
  </si>
  <si>
    <t>Easterhill Project Supported Accommodation</t>
  </si>
  <si>
    <t>CS2003000888</t>
  </si>
  <si>
    <t>Eastfields</t>
  </si>
  <si>
    <t>CS2015335507</t>
  </si>
  <si>
    <t>Eastwood Court</t>
  </si>
  <si>
    <t>CS2011301138</t>
  </si>
  <si>
    <t>Edinbarnet</t>
  </si>
  <si>
    <t>CS2003010454</t>
  </si>
  <si>
    <t>Elderslie Care Home</t>
  </si>
  <si>
    <t>CS2017361010</t>
  </si>
  <si>
    <t>Elderslie Project</t>
  </si>
  <si>
    <t>CS2004060920</t>
  </si>
  <si>
    <t>Engage - Glenlora</t>
  </si>
  <si>
    <t>CS2008192701</t>
  </si>
  <si>
    <t>Erskine Glasgow Care Home</t>
  </si>
  <si>
    <t>CS2007145414</t>
  </si>
  <si>
    <t>Erskine Home</t>
  </si>
  <si>
    <t>CS2003010196</t>
  </si>
  <si>
    <t>Erskine Park Care Home</t>
  </si>
  <si>
    <t>CS2006118939</t>
  </si>
  <si>
    <t>Esmond Street Advanced Support Service</t>
  </si>
  <si>
    <t>CS2003000839</t>
  </si>
  <si>
    <t>Executive Suites at 3 Bridges</t>
  </si>
  <si>
    <t>CS2014325015</t>
  </si>
  <si>
    <t>Extended Personal Care Limited - Respite</t>
  </si>
  <si>
    <t>CS2010239066</t>
  </si>
  <si>
    <t>Florence House</t>
  </si>
  <si>
    <t>CS2003010458</t>
  </si>
  <si>
    <t>Forrest House</t>
  </si>
  <si>
    <t>CS2003000875</t>
  </si>
  <si>
    <t>Four Hills Care Home</t>
  </si>
  <si>
    <t>CS2007142905</t>
  </si>
  <si>
    <t>Foxley House Care Home</t>
  </si>
  <si>
    <t>CS2005108224</t>
  </si>
  <si>
    <t>Glenfield</t>
  </si>
  <si>
    <t>CS2003010201</t>
  </si>
  <si>
    <t>Glenlivet Gardens Care Home</t>
  </si>
  <si>
    <t>CS2008184419</t>
  </si>
  <si>
    <t>Golfhill Care Home</t>
  </si>
  <si>
    <t>CS2017361011</t>
  </si>
  <si>
    <t>Greenfield Park Care Centre</t>
  </si>
  <si>
    <t>CS2011300709</t>
  </si>
  <si>
    <t>Greyfriars Care Centre</t>
  </si>
  <si>
    <t>CS2018371797</t>
  </si>
  <si>
    <t>Hawthorn House</t>
  </si>
  <si>
    <t>CS2003001025</t>
  </si>
  <si>
    <t>Haydale Nursing Home</t>
  </si>
  <si>
    <t>CS2017361012</t>
  </si>
  <si>
    <t>Hayfield Residential Services</t>
  </si>
  <si>
    <t>CS2003000848</t>
  </si>
  <si>
    <t>Hector House (Glasgow) Ltd</t>
  </si>
  <si>
    <t>CS2008173617</t>
  </si>
  <si>
    <t>Hillside View Nursing Home</t>
  </si>
  <si>
    <t>CS2011300713</t>
  </si>
  <si>
    <t>Hillview Care Home</t>
  </si>
  <si>
    <t>CS2017361014</t>
  </si>
  <si>
    <t>Hoddam ARBD Service</t>
  </si>
  <si>
    <t>CS2006136881</t>
  </si>
  <si>
    <t>Hogganfield Care Centre</t>
  </si>
  <si>
    <t>CS2012307040</t>
  </si>
  <si>
    <t>Holy Rosary Care Home</t>
  </si>
  <si>
    <t>CS2017362463</t>
  </si>
  <si>
    <t>Hopeman Avenue Service</t>
  </si>
  <si>
    <t>CS2003054761</t>
  </si>
  <si>
    <t>Hunterhill Care Home</t>
  </si>
  <si>
    <t>CS2006121927</t>
  </si>
  <si>
    <t>Inchinnan Care Home</t>
  </si>
  <si>
    <t>CS2003010211</t>
  </si>
  <si>
    <t>John Street House</t>
  </si>
  <si>
    <t>CS2003000797</t>
  </si>
  <si>
    <t>Jordanhill Care Home</t>
  </si>
  <si>
    <t>CS2008192624</t>
  </si>
  <si>
    <t>Kincaid House</t>
  </si>
  <si>
    <t>CS2010249604</t>
  </si>
  <si>
    <t>Kingsacre Care Home</t>
  </si>
  <si>
    <t>CS2019373856</t>
  </si>
  <si>
    <t>Kingsley Care Home</t>
  </si>
  <si>
    <t>CS2021000349</t>
  </si>
  <si>
    <t>Kinning Park Care Home</t>
  </si>
  <si>
    <t>CS2012309487</t>
  </si>
  <si>
    <t>Kirkhaven</t>
  </si>
  <si>
    <t>CS2006119110</t>
  </si>
  <si>
    <t>Kyle Court Nursing Home</t>
  </si>
  <si>
    <t>CS2011300847</t>
  </si>
  <si>
    <t>Lancefield Care Home</t>
  </si>
  <si>
    <t>CS2012309940</t>
  </si>
  <si>
    <t>Larkfield View Care Centre</t>
  </si>
  <si>
    <t>CS2020379124</t>
  </si>
  <si>
    <t>Ledmore Supported Accommodation Project</t>
  </si>
  <si>
    <t>CS2003000882</t>
  </si>
  <si>
    <t>Lillyburn</t>
  </si>
  <si>
    <t>CS2003010431</t>
  </si>
  <si>
    <t>Loretto Care - Fullarton Service</t>
  </si>
  <si>
    <t>CS2012312157</t>
  </si>
  <si>
    <t>Lynedoch House</t>
  </si>
  <si>
    <t>CS2003001094</t>
  </si>
  <si>
    <t>Marchmont Care Home Limited</t>
  </si>
  <si>
    <t>CS2007163997</t>
  </si>
  <si>
    <t>Mavisbank</t>
  </si>
  <si>
    <t>CS2011300752</t>
  </si>
  <si>
    <t>Mavisbank Gardens</t>
  </si>
  <si>
    <t>CS2003000874</t>
  </si>
  <si>
    <t>Meadowburn Care Home</t>
  </si>
  <si>
    <t>CS2018371804</t>
  </si>
  <si>
    <t>Mearns House</t>
  </si>
  <si>
    <t>CS2015340329</t>
  </si>
  <si>
    <t>Mearns View</t>
  </si>
  <si>
    <t>CS2023000127</t>
  </si>
  <si>
    <t>Merino Court Nursing Home</t>
  </si>
  <si>
    <t>CS2011300753</t>
  </si>
  <si>
    <t>Merrybrook</t>
  </si>
  <si>
    <t>CS2003001118</t>
  </si>
  <si>
    <t>Millview Care Home</t>
  </si>
  <si>
    <t>CS2017361015</t>
  </si>
  <si>
    <t>Milngavie Manor</t>
  </si>
  <si>
    <t>CS2017356770</t>
  </si>
  <si>
    <t>Mitre House</t>
  </si>
  <si>
    <t>CS2003000910</t>
  </si>
  <si>
    <t>Montrose Care Home</t>
  </si>
  <si>
    <t>CS2006115462</t>
  </si>
  <si>
    <t>Mossvale Care Home</t>
  </si>
  <si>
    <t>CS2011281824</t>
  </si>
  <si>
    <t>Mosswood Care Home</t>
  </si>
  <si>
    <t>CS2012312934</t>
  </si>
  <si>
    <t>Mugdock House Care Home</t>
  </si>
  <si>
    <t>CS2016349833</t>
  </si>
  <si>
    <t>Nazareth House</t>
  </si>
  <si>
    <t>CS2013317817</t>
  </si>
  <si>
    <t>Newark Care Home</t>
  </si>
  <si>
    <t>CS2014326119</t>
  </si>
  <si>
    <t>Newton House</t>
  </si>
  <si>
    <t>CS2018372062</t>
  </si>
  <si>
    <t>Nightingale House</t>
  </si>
  <si>
    <t>CS2003010219</t>
  </si>
  <si>
    <t>Northgate House</t>
  </si>
  <si>
    <t>CS2011300712</t>
  </si>
  <si>
    <t>Norwood Care Home</t>
  </si>
  <si>
    <t>CS2017361017</t>
  </si>
  <si>
    <t>Oakbridge Care Home</t>
  </si>
  <si>
    <t>CS2003010470</t>
  </si>
  <si>
    <t>Oakley Terrace Scheme</t>
  </si>
  <si>
    <t>CS2003000933</t>
  </si>
  <si>
    <t>Oakview Manor Care Home</t>
  </si>
  <si>
    <t>CS2003014530</t>
  </si>
  <si>
    <t>Olympia Care Home</t>
  </si>
  <si>
    <t>CS2023000031</t>
  </si>
  <si>
    <t>Orchard Grove House</t>
  </si>
  <si>
    <t>CS2014333831</t>
  </si>
  <si>
    <t>Oxton House Residential Home For Older People</t>
  </si>
  <si>
    <t>CS2003001077</t>
  </si>
  <si>
    <t>Parkhouse Manor Care Home</t>
  </si>
  <si>
    <t>CS2014333774</t>
  </si>
  <si>
    <t>Penumbra Supported Accommodation (ARBD) Care Home</t>
  </si>
  <si>
    <t>CS2006130024</t>
  </si>
  <si>
    <t>Phoenix Futures Care Home</t>
  </si>
  <si>
    <t>CS2003016224</t>
  </si>
  <si>
    <t>Quarriers - Ashgrove / Glen Valley</t>
  </si>
  <si>
    <t>CS2003001128</t>
  </si>
  <si>
    <t>Quarriers Finnart Street</t>
  </si>
  <si>
    <t>CS2003001114</t>
  </si>
  <si>
    <t>Quarriers Fountainview</t>
  </si>
  <si>
    <t>CS2003001116</t>
  </si>
  <si>
    <t>Quayside</t>
  </si>
  <si>
    <t>CS2016349826</t>
  </si>
  <si>
    <t>Queens Quay House</t>
  </si>
  <si>
    <t>CS2020380482</t>
  </si>
  <si>
    <t>Ranfurly Care Home</t>
  </si>
  <si>
    <t>CS2014326139</t>
  </si>
  <si>
    <t>Rashielee Care Home</t>
  </si>
  <si>
    <t>CS2005105053</t>
  </si>
  <si>
    <t>Renfrew Care Home</t>
  </si>
  <si>
    <t>CS2009217106</t>
  </si>
  <si>
    <t>Riddrie House</t>
  </si>
  <si>
    <t>CS2015337316</t>
  </si>
  <si>
    <t>Riddrievale Service</t>
  </si>
  <si>
    <t>CS2006137042</t>
  </si>
  <si>
    <t>Riverside House</t>
  </si>
  <si>
    <t>CS2014333834</t>
  </si>
  <si>
    <t>Riverside Project</t>
  </si>
  <si>
    <t>CS2003000940</t>
  </si>
  <si>
    <t>Riverview</t>
  </si>
  <si>
    <t>CS2003001113</t>
  </si>
  <si>
    <t>Silverburn Care Home</t>
  </si>
  <si>
    <t>CS2013318490</t>
  </si>
  <si>
    <t>South Carntyne Project</t>
  </si>
  <si>
    <t>CS2003000869</t>
  </si>
  <si>
    <t>Southside Dementia Services</t>
  </si>
  <si>
    <t>CS2003000905</t>
  </si>
  <si>
    <t>Southside Older People's Services</t>
  </si>
  <si>
    <t>CS2010270387</t>
  </si>
  <si>
    <t>Springboig Care Home</t>
  </si>
  <si>
    <t>CS2007142131</t>
  </si>
  <si>
    <t>Springvale Care Home</t>
  </si>
  <si>
    <t>CS2018372196</t>
  </si>
  <si>
    <t>St. Francis Care Home</t>
  </si>
  <si>
    <t>CS2016347297</t>
  </si>
  <si>
    <t>St. Joseph's</t>
  </si>
  <si>
    <t>CS2017362468</t>
  </si>
  <si>
    <t>Stanely Park Care Home</t>
  </si>
  <si>
    <t>CS2008184016</t>
  </si>
  <si>
    <t>Stobhill Nursing Home</t>
  </si>
  <si>
    <t>CS2022000211</t>
  </si>
  <si>
    <t>Strathleven Care Home</t>
  </si>
  <si>
    <t>CS2003001442</t>
  </si>
  <si>
    <t>Supported Living Services Glasgow South</t>
  </si>
  <si>
    <t>CS2003000937</t>
  </si>
  <si>
    <t>Swintonhill Residential Home</t>
  </si>
  <si>
    <t>CS2003001079</t>
  </si>
  <si>
    <t>The Firs Care Home</t>
  </si>
  <si>
    <t>CS2013315033</t>
  </si>
  <si>
    <t>The Marcus Humphrey House</t>
  </si>
  <si>
    <t>CS2012308690</t>
  </si>
  <si>
    <t>The Oaks</t>
  </si>
  <si>
    <t>CS2014323954</t>
  </si>
  <si>
    <t>Twechar Residential Respite Service</t>
  </si>
  <si>
    <t>CS2006115401</t>
  </si>
  <si>
    <t>Victoria Gardens Care Home</t>
  </si>
  <si>
    <t>CS2018371437</t>
  </si>
  <si>
    <t>Victoria Project</t>
  </si>
  <si>
    <t>CS2003000898</t>
  </si>
  <si>
    <t>Wallace Court</t>
  </si>
  <si>
    <t>CS2003001270</t>
  </si>
  <si>
    <t>Weavers Linn Respite Unit</t>
  </si>
  <si>
    <t>CS2005111724</t>
  </si>
  <si>
    <t>Westacres</t>
  </si>
  <si>
    <t>CS2003010478</t>
  </si>
  <si>
    <t>Westerfields Care Home</t>
  </si>
  <si>
    <t>CS2011303060</t>
  </si>
  <si>
    <t>Westerton Care Home</t>
  </si>
  <si>
    <t>CS2011303316</t>
  </si>
  <si>
    <t>Westlea Care Home</t>
  </si>
  <si>
    <t>CS2003000820</t>
  </si>
  <si>
    <t>Westview</t>
  </si>
  <si>
    <t>CS2003001112</t>
  </si>
  <si>
    <t>Whitecraigs Care Home</t>
  </si>
  <si>
    <t>CS2016346354</t>
  </si>
  <si>
    <t>Whitefield Lodge Care Home</t>
  </si>
  <si>
    <t>CS2016346184</t>
  </si>
  <si>
    <t>Williamwood</t>
  </si>
  <si>
    <t>CS2003000821</t>
  </si>
  <si>
    <t>Woodside Community Mental Health Project</t>
  </si>
  <si>
    <t>CS2003000936</t>
  </si>
  <si>
    <t>Wyndford Locks Nursing Home</t>
  </si>
  <si>
    <t>CS2016349825</t>
  </si>
  <si>
    <t>CS2003000929</t>
  </si>
  <si>
    <t>Care Inspectorate Web Link</t>
  </si>
  <si>
    <t>HC-One</t>
  </si>
  <si>
    <t>Abbeycare Group</t>
  </si>
  <si>
    <t>Abbeyfield Scotland</t>
  </si>
  <si>
    <t>Care UK</t>
  </si>
  <si>
    <t>Crossreach</t>
  </si>
  <si>
    <t>Potential Mental Health Service</t>
  </si>
  <si>
    <t>Kennedy Care Group</t>
  </si>
  <si>
    <t>Independent</t>
  </si>
  <si>
    <t>Holmes Care Group</t>
  </si>
  <si>
    <t>Meallmore Ltd</t>
  </si>
  <si>
    <t>Silverline Care</t>
  </si>
  <si>
    <t>Parkcare Homes</t>
  </si>
  <si>
    <t>Four Seasons Health Care</t>
  </si>
  <si>
    <t>Potential Local Authority</t>
  </si>
  <si>
    <t>Northgate Healthcare</t>
  </si>
  <si>
    <t>Potential Independent</t>
  </si>
  <si>
    <t>Methodist Homes Association</t>
  </si>
  <si>
    <t>Renaissance Care</t>
  </si>
  <si>
    <t>Blackwood Homes and Care</t>
  </si>
  <si>
    <t>BUPA</t>
  </si>
  <si>
    <t>East Renfrewshire Council</t>
  </si>
  <si>
    <t>Advinia Healthcare</t>
  </si>
  <si>
    <t>Turning Point Scotland</t>
  </si>
  <si>
    <t>Sanctuary Care</t>
  </si>
  <si>
    <t>East Dunbartonshire Council</t>
  </si>
  <si>
    <t>Glasgow City Council</t>
  </si>
  <si>
    <t>Burlington Care</t>
  </si>
  <si>
    <t>Key Housing</t>
  </si>
  <si>
    <t>Caring Homes</t>
  </si>
  <si>
    <t>West Dunbartonshire Council</t>
  </si>
  <si>
    <t>Thistle Healthcare</t>
  </si>
  <si>
    <t>Church of Scotland/Crossreach</t>
  </si>
  <si>
    <t>Loretto Housing Association</t>
  </si>
  <si>
    <t>Engage PSI Ltd</t>
  </si>
  <si>
    <t>Erskine</t>
  </si>
  <si>
    <t>Catholic Diocese</t>
  </si>
  <si>
    <t>Handsale Care</t>
  </si>
  <si>
    <t>Loretto Care/Wheatley Group</t>
  </si>
  <si>
    <t>Perth &amp; Kinross Council</t>
  </si>
  <si>
    <t>Mears Care</t>
  </si>
  <si>
    <t>Hamberley Care Homes</t>
  </si>
  <si>
    <t>Northcare</t>
  </si>
  <si>
    <t>Sisters of Nazareth</t>
  </si>
  <si>
    <t>Newark Care</t>
  </si>
  <si>
    <t>Royale Care</t>
  </si>
  <si>
    <t>Penumbra</t>
  </si>
  <si>
    <t>Phoenix Futures</t>
  </si>
  <si>
    <t>Quarriers</t>
  </si>
  <si>
    <t>Springvale Care</t>
  </si>
  <si>
    <t>The Grand Lodge of Scotland</t>
  </si>
  <si>
    <t>Renfrewshire Council</t>
  </si>
  <si>
    <t>Guardian Care Homes</t>
  </si>
  <si>
    <t>Date of visit</t>
  </si>
  <si>
    <t>Reason for visit e.g. follow-up visit</t>
  </si>
  <si>
    <t>Outcome of visit</t>
  </si>
  <si>
    <t>Comment</t>
  </si>
  <si>
    <t xml:space="preserve">Signoff of CHAT and Agreed Improvement Priorities </t>
  </si>
  <si>
    <t>What area could be better (CHAT question)</t>
  </si>
  <si>
    <t>2.2: Food, Fluid and Nutrition</t>
  </si>
  <si>
    <t>2.1: Physical Health</t>
  </si>
  <si>
    <t>2.3: Prevention of Falls</t>
  </si>
  <si>
    <t>2.4: Skin Integrity</t>
  </si>
  <si>
    <t>2.14: Alcohol and Drug Recovery (ARDS Services)</t>
  </si>
  <si>
    <t xml:space="preserve">2.13: Suicide Prevention </t>
  </si>
  <si>
    <t xml:space="preserve">2.12: Recovery Approaches </t>
  </si>
  <si>
    <t xml:space="preserve">2.11: Positive behaviour support </t>
  </si>
  <si>
    <t xml:space="preserve">2.10: Medicines Management </t>
  </si>
  <si>
    <t>2.9: Legislative requirements</t>
  </si>
  <si>
    <t>2.8: Future Care Planning</t>
  </si>
  <si>
    <t>2.7: Support/Personal planning (discuss a minimum of 3 support / care plans)</t>
  </si>
  <si>
    <t xml:space="preserve">2.6: Right Care, Right Place, Right Time </t>
  </si>
  <si>
    <t>2.5: Maintaining continence</t>
  </si>
  <si>
    <t>Please share any successes or celebrations your home has had in the last year</t>
  </si>
  <si>
    <t>The leadership team is able to describe improvements they would like to make within the home?</t>
  </si>
  <si>
    <t>There is supportive and visible leadership that enables staff to voice their concerns, share ideas and explore ways to promote resilience.</t>
  </si>
  <si>
    <t>There is effective communication between staff, with opportunities for discussion. 
For example shift handovers, flash meetings, clear escalation processes.</t>
  </si>
  <si>
    <t>Staffing arrangements allow for more than basic care needs to be met and support people to get the most out of life.</t>
  </si>
  <si>
    <t>Staff competence is regularly assessed to ensure that learning and development supports better outcomes for people.</t>
  </si>
  <si>
    <t>Staff benefit from wellbeing support that includes debriefing on the management of difficult situations, personal safety, assessment of workload and bereavement support.</t>
  </si>
  <si>
    <t>1.1.0</t>
  </si>
  <si>
    <t>1.2.0</t>
  </si>
  <si>
    <t>1.3.0</t>
  </si>
  <si>
    <t>1.4.0</t>
  </si>
  <si>
    <t>1.5.0</t>
  </si>
  <si>
    <t>1.6.0</t>
  </si>
  <si>
    <t>1.7.0</t>
  </si>
  <si>
    <t>1.8.0</t>
  </si>
  <si>
    <t>1.9.0</t>
  </si>
  <si>
    <t>3.1.0</t>
  </si>
  <si>
    <t>3.2.0</t>
  </si>
  <si>
    <t>3.3.0</t>
  </si>
  <si>
    <t>3.4.0</t>
  </si>
  <si>
    <t>3.5.0</t>
  </si>
  <si>
    <t>3.6.0</t>
  </si>
  <si>
    <t>3.7.0</t>
  </si>
  <si>
    <t>Background</t>
  </si>
  <si>
    <t>The impact of the COVID-19 pandemic on residents living in care homes and the staff who care for them is unprecedented.  The need for additional support to care homes to deliver enhanced infection prevention and control, end of life care, support for residents during lockdown and staff wellbeing has been widely reported.  In May 2020 the Scottish Government issued an update to the National Clinical and Practice Guidance for Adult Care Home in Scotland during the COVID-19 pandemic.  NHS Scotland Executive Nurse Directors now have accountability for the provision of nursing leadership, support and guidance within Scotland’s Care Homes during the COVID-19 pandemic.</t>
  </si>
  <si>
    <t>Purpose</t>
  </si>
  <si>
    <t>The purpose of the Care Home Assurance Tool (CHAT) is to ensure a systematic approach to facilitate greater collaboration between care homes and NHSGGC to understand, learn and share evidence based best practice across GG&amp;C. The CHAT will be utilised across all sectors including Third, Independent &amp; Local Authority Providers of these services.  The CHAT visits aim to provide assurance to The Organizations &amp; NHS that the SG Guidance is being implemented consistently. There may be areas where support will be offered to make improvements to achieve the aim that homes are able to continue to provide safe, effective, person centred care for their residents.</t>
  </si>
  <si>
    <t>Across NHSGGC board area we have 187 registered care homes that provide care to adults and older adults across a diverse range of Care Providers, various establishments, many within communal living arrangements and others within individual occupancies.  Therefore, some of the points for discussion or observation within this tool may not be applicable in all settings.</t>
  </si>
  <si>
    <t>Staff completing CHAT visits will use the principles of an appreciative enquiry methodology or a strengths based approach.  Therefore the purpose of these visits is to document and celebrate good practice, identify any areas of improvement and provide support to meet improvements.  The outputs from the CHAT visits will begin to shape the priorities of the care home collaborative to allow for proactive support to be discussed and agreed with our colleagues in care homes.</t>
  </si>
  <si>
    <t>Scope</t>
  </si>
  <si>
    <t>The assurance visit focuses on three main areas:</t>
  </si>
  <si>
    <t>1. Infection Prevention and Control</t>
  </si>
  <si>
    <t>Standard Infection Prevention and Control</t>
  </si>
  <si>
    <t>Transmission based precautions</t>
  </si>
  <si>
    <t>2. Resident Health and Care Needs</t>
  </si>
  <si>
    <t>Person centred care</t>
  </si>
  <si>
    <t>Anticipatory care planning</t>
  </si>
  <si>
    <t>Caring for people with cognitive impairment</t>
  </si>
  <si>
    <t>Resident safety</t>
  </si>
  <si>
    <t>3. Workforce, Leadership and Culture</t>
  </si>
  <si>
    <t>Leadership support</t>
  </si>
  <si>
    <t>Staffing resource</t>
  </si>
  <si>
    <t>Staff wellbeing</t>
  </si>
  <si>
    <t>The CHAT is completed collaboratively and includes discussions with the care home managers and their staff and residents, if applicable, and observation of the care environment including interactions with staff and residents to collate information to complete the tool.  The tool is not to be used as a checklist but instead to structure the CHAT visit to achieve a consistent approach across all partnerships. CHAT visitors are asked to note their first impression of the care home, in respect to what they see, hear, smell and touch to allow for feedback to the manager.  This part of the process is subjective but gives a reflection of how a visitor experiences the home and therefore useful feedback for the home to receive.</t>
  </si>
  <si>
    <t>The collaborative process of assurance ensures that good practices and any areas for improvement are highlighted and discussed with the manager during the visit.  The completed template is shared with care home managers prior to being shared with HSCP oversight group and GGC Board Nurse Director.  A return visit to review improvements and any further support required.</t>
  </si>
  <si>
    <t xml:space="preserve">The care home manager can utilise the template as an assurance tool for self-evaluation as part of the suite of tools available to understand how the home is performing or they may choose to use the tools provided by the care inspectorate:  </t>
  </si>
  <si>
    <t>Appendix 1 provides a list of references and links to them from which the CHAT has been developed.</t>
  </si>
  <si>
    <t>Assurance visits will be undertaken by senior nurses and social workers within the partnership who have experience in the areas of practice defined within the scope.  They will be completed with each care home approximately every 6 months as part of our joint commitment to continual improvement. The visits are underpinned by the Health and Social Care Standards, Health Protection Scotland Guidance, National Infection Prevention and Control Manual for Older People and Adult Care Homes, Winter (21/22), Respiratory Infections in Health and Care Settings Infection Prevention and Control (IPC) Addendum guidance, Essentials of safe care, Excellence of care and Safe Staffing.  The structure of the assurance visits is as follows:</t>
  </si>
  <si>
    <t>Preparation and Prioritisation of Visits</t>
  </si>
  <si>
    <t>CHAT visits are prioritised according to the HSCP risk assessment process, this is dynamic and the order of priority may change with short notice due to changes in circumstances within the home.</t>
  </si>
  <si>
    <t>The care home manager will be contacted and a date/time for the CHAT visit will be agreed.  The manager will be provided with a copy of the CHAT and we will suggest that the manager in preparation for the visit takes an opportunity to review the tool and complete a self-evaluation and identify what is working well and any areas where support would be welcomed to make improvements.</t>
  </si>
  <si>
    <t>Assurance Visit</t>
  </si>
  <si>
    <t>At the start of the visit once introductions have been made, the CHAT visit will commence within the care floors of the home taking the opportunity to speak with staff and residents and discuss relevant processes and documentation.  The visit will conclude with discussion with the manager to complete the remaining points within the CHAT.  The visit is likely to take approximately 3 hours.  On conclusion of the visit the team will discuss the outcomes detailing areas of good practice and areas where improvement actions are advised.  Any improvement plan will be agreed in partnership with the manager.  A copy of the completed CHAT visit will be returned to the manager, prior to be being shared with HSCP and NHSGG&amp;C. A further date will be agreed to review any improvements to allow the CHAT visit to be completed and signed off.</t>
  </si>
  <si>
    <t>Escalation, Concerns and Complaints</t>
  </si>
  <si>
    <t>If the assurance team are made aware of any resident care or staff safety issues this will be escalated appropriately including the care home manager and actions supported to ensure any immediate risks are mitigated.</t>
  </si>
  <si>
    <t>If the care homes have any concerns or wish to complain about any aspect of the assurance process please contact: The HSCP Chief Nurse.</t>
  </si>
  <si>
    <t>About Care Home</t>
  </si>
  <si>
    <t>Question No.</t>
  </si>
  <si>
    <t xml:space="preserve">Section 3: Reflection </t>
  </si>
  <si>
    <r>
      <t xml:space="preserve">Greater Glasgow and Clyde
Care Home Assurance Tool (CHAT)
</t>
    </r>
    <r>
      <rPr>
        <i/>
        <sz val="24"/>
        <color theme="1"/>
        <rFont val="Arial"/>
        <family val="2"/>
      </rPr>
      <t xml:space="preserve">Working together with Care Homes across Greater Glasgow and Clyde, assuring quality of care and enabling
care home residents to live their best possible life aligned to what matters to them. </t>
    </r>
  </si>
  <si>
    <t>Name and role of person in Charge at the time of visit</t>
  </si>
  <si>
    <t>Grades 1</t>
  </si>
  <si>
    <t>Grades 2</t>
  </si>
  <si>
    <t>The service have discussed with residents, significant others and professional(s) involved in resident care around future care planning. AWI Cert 47, POA, Guardianship may benefit resident</t>
  </si>
  <si>
    <t>Kelvinside Manor</t>
  </si>
  <si>
    <t>CS2025000017</t>
  </si>
  <si>
    <t>2.6.5</t>
  </si>
  <si>
    <t xml:space="preserve">There is an opportunity for residents to discuss named person/ advanced statements if required </t>
  </si>
  <si>
    <t xml:space="preserve">There is evidence of appropriate training and resources for prevention of self-harm/ suicide provided by the organisation e.g. Safe Talk, Assist, Storm which address these issues. </t>
  </si>
  <si>
    <t>Confirm that staff are aware/ knowledgeable regarding community referral/support pathways to access support/ advice for the resident e.g. CPN, Psychiatrist, MHO, GP, dietician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</si>
</sst>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9"/>
      <color indexed="81"/>
      <name val="Tahoma"/>
      <family val="2"/>
    </font>
    <font>
      <b/>
      <sz val="9"/>
      <color indexed="81"/>
      <name val="Tahoma"/>
      <family val="2"/>
    </font>
    <font>
      <sz val="24"/>
      <color theme="1"/>
      <name val="Arial"/>
      <family val="2"/>
    </font>
    <font>
      <i/>
      <sz val="24"/>
      <color theme="1"/>
      <name val="Arial"/>
      <family val="2"/>
    </font>
    <font>
      <b/>
      <sz val="24"/>
      <color theme="1"/>
      <name val="Arial"/>
      <family val="2"/>
    </font>
    <font>
      <b/>
      <sz val="24"/>
      <name val="Arial"/>
      <family val="2"/>
    </font>
    <font>
      <sz val="24"/>
      <name val="Arial"/>
      <family val="2"/>
    </font>
    <font>
      <b/>
      <sz val="24"/>
      <color indexed="81"/>
      <name val="Arial"/>
      <family val="2"/>
    </font>
    <font>
      <sz val="24"/>
      <color indexed="81"/>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8"/>
        <bgColor indexed="64"/>
      </patternFill>
    </fill>
    <fill>
      <patternFill patternType="solid">
        <fgColor theme="9" tint="0.79998168889431442"/>
        <bgColor indexed="64"/>
      </patternFill>
    </fill>
  </fills>
  <borders count="19">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9">
    <xf numFmtId="0" fontId="0" fillId="0" borderId="0" xfId="0"/>
    <xf numFmtId="0" fontId="4" fillId="2" borderId="0" xfId="0" applyFont="1" applyFill="1"/>
    <xf numFmtId="0" fontId="4" fillId="0" borderId="11" xfId="0" applyFont="1" applyBorder="1"/>
    <xf numFmtId="0" fontId="4" fillId="0" borderId="7" xfId="0" applyFont="1" applyBorder="1"/>
    <xf numFmtId="0" fontId="4" fillId="0" borderId="0" xfId="0" applyFont="1"/>
    <xf numFmtId="0" fontId="4" fillId="0" borderId="3" xfId="0" applyFont="1" applyBorder="1" applyAlignment="1">
      <alignment wrapText="1"/>
    </xf>
    <xf numFmtId="0" fontId="4" fillId="0" borderId="0" xfId="0" applyFont="1" applyAlignment="1">
      <alignment wrapText="1"/>
    </xf>
    <xf numFmtId="0" fontId="4" fillId="2" borderId="0" xfId="0" applyFont="1" applyFill="1" applyAlignment="1">
      <alignment wrapText="1"/>
    </xf>
    <xf numFmtId="0" fontId="4" fillId="0" borderId="11" xfId="0" applyFont="1" applyBorder="1" applyAlignment="1">
      <alignment wrapText="1"/>
    </xf>
    <xf numFmtId="0" fontId="4" fillId="0" borderId="6" xfId="0" applyFont="1" applyBorder="1" applyAlignment="1">
      <alignment wrapText="1"/>
    </xf>
    <xf numFmtId="0" fontId="4" fillId="0" borderId="7" xfId="0" applyFont="1" applyBorder="1" applyAlignment="1">
      <alignment wrapText="1"/>
    </xf>
    <xf numFmtId="0" fontId="4" fillId="0" borderId="1" xfId="0" applyFont="1" applyBorder="1" applyAlignment="1">
      <alignment wrapText="1"/>
    </xf>
    <xf numFmtId="14" fontId="4" fillId="0" borderId="2" xfId="0" applyNumberFormat="1" applyFont="1" applyBorder="1" applyAlignment="1">
      <alignment wrapText="1"/>
    </xf>
    <xf numFmtId="14" fontId="4" fillId="0" borderId="0" xfId="0" applyNumberFormat="1" applyFont="1" applyAlignment="1">
      <alignment wrapText="1"/>
    </xf>
    <xf numFmtId="14" fontId="4" fillId="0" borderId="3" xfId="0" applyNumberFormat="1" applyFont="1" applyBorder="1" applyAlignment="1">
      <alignment wrapText="1"/>
    </xf>
    <xf numFmtId="14" fontId="4" fillId="0" borderId="6" xfId="0" applyNumberFormat="1" applyFont="1" applyBorder="1" applyAlignment="1">
      <alignment wrapText="1"/>
    </xf>
    <xf numFmtId="14" fontId="4" fillId="0" borderId="1" xfId="0" applyNumberFormat="1" applyFont="1" applyBorder="1" applyAlignment="1">
      <alignment wrapText="1"/>
    </xf>
    <xf numFmtId="0" fontId="4" fillId="0" borderId="9" xfId="0" applyFont="1" applyBorder="1"/>
    <xf numFmtId="0" fontId="4" fillId="0" borderId="10" xfId="0" applyFont="1" applyBorder="1"/>
    <xf numFmtId="0" fontId="4" fillId="0" borderId="8" xfId="0" applyFont="1" applyBorder="1"/>
    <xf numFmtId="0" fontId="4" fillId="0" borderId="4" xfId="0" applyFont="1" applyBorder="1"/>
    <xf numFmtId="0" fontId="4" fillId="0" borderId="5" xfId="0" applyFont="1" applyBorder="1"/>
    <xf numFmtId="0" fontId="4" fillId="0" borderId="2" xfId="0" applyFont="1" applyBorder="1"/>
    <xf numFmtId="0" fontId="4" fillId="2" borderId="0" xfId="0" applyFont="1" applyFill="1" applyAlignment="1">
      <alignment horizontal="left" vertical="center"/>
    </xf>
    <xf numFmtId="0" fontId="4" fillId="2" borderId="0" xfId="0" applyFont="1" applyFill="1" applyAlignment="1">
      <alignment horizontal="center" vertical="center" wrapText="1"/>
    </xf>
    <xf numFmtId="0" fontId="6" fillId="0" borderId="3" xfId="0" applyFont="1" applyBorder="1" applyAlignment="1">
      <alignment vertical="center" wrapText="1"/>
    </xf>
    <xf numFmtId="0" fontId="4" fillId="0" borderId="6" xfId="0" applyFont="1" applyBorder="1" applyAlignment="1">
      <alignment vertical="center" wrapText="1"/>
    </xf>
    <xf numFmtId="0" fontId="6" fillId="0" borderId="6" xfId="0" applyFont="1" applyBorder="1" applyAlignment="1">
      <alignment vertical="center" wrapText="1"/>
    </xf>
    <xf numFmtId="0" fontId="4" fillId="0" borderId="6" xfId="0" applyFont="1" applyBorder="1" applyAlignment="1">
      <alignment horizontal="left" vertical="center" wrapText="1"/>
    </xf>
    <xf numFmtId="0" fontId="6" fillId="2" borderId="0" xfId="0" applyFont="1" applyFill="1"/>
    <xf numFmtId="0" fontId="4" fillId="2" borderId="6" xfId="0" applyFont="1" applyFill="1" applyBorder="1"/>
    <xf numFmtId="0" fontId="4" fillId="2" borderId="1" xfId="0" applyFont="1" applyFill="1" applyBorder="1"/>
    <xf numFmtId="0" fontId="4" fillId="2" borderId="12"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4" fillId="0" borderId="13" xfId="0" applyFont="1" applyBorder="1" applyAlignment="1">
      <alignment horizontal="left"/>
    </xf>
    <xf numFmtId="0" fontId="4" fillId="0" borderId="13" xfId="0" applyFont="1" applyBorder="1" applyAlignment="1">
      <alignment vertical="center" wrapText="1"/>
    </xf>
    <xf numFmtId="0" fontId="4" fillId="0" borderId="13" xfId="0" applyFont="1" applyBorder="1" applyAlignment="1">
      <alignment wrapText="1"/>
    </xf>
    <xf numFmtId="0" fontId="4" fillId="0" borderId="13" xfId="0" applyFont="1" applyBorder="1"/>
    <xf numFmtId="0" fontId="7" fillId="3" borderId="13" xfId="0" applyFont="1" applyFill="1" applyBorder="1" applyAlignment="1">
      <alignment vertical="center" wrapText="1"/>
    </xf>
    <xf numFmtId="0" fontId="4" fillId="2" borderId="0" xfId="0" applyFont="1" applyFill="1" applyAlignment="1">
      <alignment horizontal="center"/>
    </xf>
    <xf numFmtId="0" fontId="4" fillId="2" borderId="14" xfId="0" applyFont="1" applyFill="1" applyBorder="1" applyAlignment="1">
      <alignment horizontal="left" vertical="center" wrapText="1"/>
    </xf>
    <xf numFmtId="0" fontId="4" fillId="5" borderId="13" xfId="0" applyFont="1" applyFill="1" applyBorder="1" applyAlignment="1">
      <alignment vertical="center" wrapText="1"/>
    </xf>
    <xf numFmtId="0" fontId="4" fillId="5" borderId="13" xfId="0" applyFont="1" applyFill="1" applyBorder="1" applyAlignment="1">
      <alignment wrapText="1"/>
    </xf>
    <xf numFmtId="0" fontId="4" fillId="5" borderId="13" xfId="0" applyFont="1" applyFill="1" applyBorder="1"/>
    <xf numFmtId="0" fontId="8" fillId="3" borderId="13" xfId="0" applyFont="1" applyFill="1" applyBorder="1" applyAlignment="1">
      <alignment horizontal="left" vertical="center"/>
    </xf>
    <xf numFmtId="0" fontId="4" fillId="0" borderId="13" xfId="0" applyFont="1" applyBorder="1" applyAlignment="1">
      <alignment horizontal="left" vertical="center" wrapText="1"/>
    </xf>
    <xf numFmtId="0" fontId="8" fillId="4" borderId="13" xfId="0" applyFont="1" applyFill="1" applyBorder="1" applyAlignment="1">
      <alignment horizontal="left" vertical="center"/>
    </xf>
    <xf numFmtId="0" fontId="8" fillId="3" borderId="13" xfId="0" applyFont="1" applyFill="1" applyBorder="1" applyAlignment="1">
      <alignment horizontal="left" vertical="center" wrapText="1"/>
    </xf>
    <xf numFmtId="0" fontId="4" fillId="0" borderId="13" xfId="0" applyFont="1" applyBorder="1" applyAlignment="1">
      <alignment horizontal="center" vertical="center"/>
    </xf>
    <xf numFmtId="0" fontId="8" fillId="3" borderId="16" xfId="0" applyFont="1" applyFill="1" applyBorder="1" applyAlignment="1">
      <alignment horizontal="left" vertical="center"/>
    </xf>
    <xf numFmtId="0" fontId="8" fillId="3" borderId="18" xfId="0" applyFont="1" applyFill="1" applyBorder="1" applyAlignment="1">
      <alignment horizontal="left" vertical="center"/>
    </xf>
    <xf numFmtId="0" fontId="8" fillId="3" borderId="17" xfId="0" applyFont="1" applyFill="1" applyBorder="1" applyAlignment="1">
      <alignment horizontal="left" vertical="center"/>
    </xf>
    <xf numFmtId="0" fontId="4" fillId="0" borderId="16" xfId="0" applyFont="1" applyBorder="1" applyAlignment="1">
      <alignment horizontal="center" wrapText="1"/>
    </xf>
    <xf numFmtId="0" fontId="4" fillId="0" borderId="18" xfId="0" applyFont="1" applyBorder="1" applyAlignment="1">
      <alignment horizontal="center" wrapText="1"/>
    </xf>
    <xf numFmtId="0" fontId="4" fillId="0" borderId="17" xfId="0" applyFont="1" applyBorder="1" applyAlignment="1">
      <alignment horizontal="center" wrapText="1"/>
    </xf>
    <xf numFmtId="0" fontId="6" fillId="3" borderId="14" xfId="0" applyFont="1" applyFill="1" applyBorder="1" applyAlignment="1">
      <alignment horizontal="left" vertical="center" wrapText="1"/>
    </xf>
    <xf numFmtId="0" fontId="6" fillId="3" borderId="15" xfId="0" applyFont="1" applyFill="1" applyBorder="1" applyAlignment="1">
      <alignment horizontal="left" vertical="center" wrapText="1"/>
    </xf>
    <xf numFmtId="14" fontId="4" fillId="0" borderId="4" xfId="0" applyNumberFormat="1" applyFont="1" applyBorder="1" applyAlignment="1">
      <alignment horizontal="left"/>
    </xf>
    <xf numFmtId="14" fontId="4" fillId="0" borderId="5" xfId="0" applyNumberFormat="1" applyFont="1" applyBorder="1" applyAlignment="1">
      <alignment horizontal="left"/>
    </xf>
    <xf numFmtId="14" fontId="4" fillId="0" borderId="2" xfId="0" applyNumberFormat="1" applyFont="1" applyBorder="1" applyAlignment="1">
      <alignment horizontal="left"/>
    </xf>
    <xf numFmtId="0" fontId="4" fillId="0" borderId="9"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xf>
    <xf numFmtId="0" fontId="4" fillId="0" borderId="0" xfId="0" applyFont="1" applyAlignment="1">
      <alignment horizontal="left"/>
    </xf>
    <xf numFmtId="0" fontId="4" fillId="0" borderId="4" xfId="0" applyFont="1" applyBorder="1" applyAlignment="1">
      <alignment horizontal="left"/>
    </xf>
    <xf numFmtId="0" fontId="4" fillId="0" borderId="2" xfId="0" applyFont="1" applyBorder="1" applyAlignment="1">
      <alignment horizontal="left"/>
    </xf>
    <xf numFmtId="0" fontId="7" fillId="4" borderId="13" xfId="0" applyFont="1" applyFill="1" applyBorder="1" applyAlignment="1">
      <alignment horizontal="left" vertical="center"/>
    </xf>
  </cellXfs>
  <cellStyles count="1">
    <cellStyle name="Normal" xfId="0" builtinId="0"/>
  </cellStyles>
  <dxfs count="20">
    <dxf>
      <fill>
        <patternFill>
          <bgColor rgb="FFFF5050"/>
        </patternFill>
      </fill>
    </dxf>
    <dxf>
      <fill>
        <patternFill>
          <bgColor rgb="FF00B050"/>
        </patternFill>
      </fill>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dxf>
    <dxf>
      <font>
        <strike val="0"/>
        <outline val="0"/>
        <shadow val="0"/>
        <u val="none"/>
        <vertAlign val="baseline"/>
        <sz val="24"/>
        <color theme="1"/>
        <name val="Arial"/>
        <family val="2"/>
        <scheme val="none"/>
      </font>
      <alignment horizontal="general" vertical="bottom" textRotation="0" wrapText="1" indent="0" justifyLastLine="0" shrinkToFit="0" readingOrder="0"/>
    </dxf>
    <dxf>
      <font>
        <strike val="0"/>
        <outline val="0"/>
        <shadow val="0"/>
        <u val="none"/>
        <vertAlign val="baseline"/>
        <sz val="24"/>
        <color theme="1"/>
        <name val="Arial"/>
        <family val="2"/>
        <scheme val="none"/>
      </font>
      <alignment horizontal="general" vertical="bottom" textRotation="0" wrapText="1" indent="0" justifyLastLine="0" shrinkToFit="0" readingOrder="0"/>
    </dxf>
    <dxf>
      <font>
        <strike val="0"/>
        <outline val="0"/>
        <shadow val="0"/>
        <u val="none"/>
        <vertAlign val="baseline"/>
        <sz val="24"/>
        <color theme="1"/>
        <name val="Arial"/>
        <family val="2"/>
        <scheme val="none"/>
      </font>
      <alignment horizontal="general" vertical="bottom" textRotation="0" wrapText="1" indent="0" justifyLastLine="0" shrinkToFit="0" readingOrder="0"/>
    </dxf>
    <dxf>
      <font>
        <strike val="0"/>
        <outline val="0"/>
        <shadow val="0"/>
        <u val="none"/>
        <vertAlign val="baseline"/>
        <sz val="24"/>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24"/>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24"/>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24"/>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24"/>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24"/>
        <color theme="1"/>
        <name val="Arial"/>
        <family val="2"/>
        <scheme val="none"/>
      </font>
      <numFmt numFmtId="0" formatCode="General"/>
      <alignment horizontal="general" vertical="bottom" textRotation="0" wrapText="1" indent="0" justifyLastLine="0" shrinkToFit="0" readingOrder="0"/>
    </dxf>
    <dxf>
      <font>
        <strike val="0"/>
        <outline val="0"/>
        <shadow val="0"/>
        <u val="none"/>
        <vertAlign val="baseline"/>
        <sz val="24"/>
        <color theme="1"/>
        <name val="Arial"/>
        <family val="2"/>
        <scheme val="none"/>
      </font>
      <alignment horizontal="general" vertical="bottom" textRotation="0" wrapText="1" indent="0" justifyLastLine="0" shrinkToFit="0" readingOrder="0"/>
    </dxf>
    <dxf>
      <font>
        <strike val="0"/>
        <outline val="0"/>
        <shadow val="0"/>
        <u val="none"/>
        <vertAlign val="baseline"/>
        <sz val="24"/>
        <color theme="1"/>
        <name val="Arial"/>
        <family val="2"/>
        <scheme val="none"/>
      </font>
      <alignment horizontal="general" vertical="bottom" textRotation="0" wrapText="1" indent="0" justifyLastLine="0" shrinkToFit="0" readingOrder="0"/>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0</xdr:rowOff>
    </xdr:from>
    <xdr:to>
      <xdr:col>0</xdr:col>
      <xdr:colOff>7128274</xdr:colOff>
      <xdr:row>1</xdr:row>
      <xdr:rowOff>620486</xdr:rowOff>
    </xdr:to>
    <xdr:pic>
      <xdr:nvPicPr>
        <xdr:cNvPr id="6" name="Picture 5">
          <a:extLst>
            <a:ext uri="{FF2B5EF4-FFF2-40B4-BE49-F238E27FC236}">
              <a16:creationId xmlns:a16="http://schemas.microsoft.com/office/drawing/2014/main" id="{A3D0D504-4E1C-44C8-9666-65D7D2750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447675"/>
          <a:ext cx="7121924" cy="617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1287931</xdr:colOff>
      <xdr:row>43</xdr:row>
      <xdr:rowOff>90777</xdr:rowOff>
    </xdr:from>
    <xdr:to>
      <xdr:col>0</xdr:col>
      <xdr:colOff>6755641</xdr:colOff>
      <xdr:row>59</xdr:row>
      <xdr:rowOff>164046</xdr:rowOff>
    </xdr:to>
    <xdr:pic>
      <xdr:nvPicPr>
        <xdr:cNvPr id="7" name="Picture 6">
          <a:extLst>
            <a:ext uri="{FF2B5EF4-FFF2-40B4-BE49-F238E27FC236}">
              <a16:creationId xmlns:a16="http://schemas.microsoft.com/office/drawing/2014/main" id="{1583C9AF-8983-4004-9366-65A2FAEED508}"/>
            </a:ext>
          </a:extLst>
        </xdr:cNvPr>
        <xdr:cNvPicPr>
          <a:picLocks noChangeAspect="1"/>
        </xdr:cNvPicPr>
      </xdr:nvPicPr>
      <xdr:blipFill>
        <a:blip xmlns:r="http://schemas.openxmlformats.org/officeDocument/2006/relationships" r:embed="rId2"/>
        <a:stretch>
          <a:fillRect/>
        </a:stretch>
      </xdr:blipFill>
      <xdr:spPr>
        <a:xfrm>
          <a:off x="1287931" y="12110953"/>
          <a:ext cx="5467710" cy="6457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86590</xdr:colOff>
      <xdr:row>0</xdr:row>
      <xdr:rowOff>138548</xdr:rowOff>
    </xdr:from>
    <xdr:to>
      <xdr:col>7</xdr:col>
      <xdr:colOff>0</xdr:colOff>
      <xdr:row>4</xdr:row>
      <xdr:rowOff>116770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179040" y="141723"/>
          <a:ext cx="32301585" cy="1435547"/>
          <a:chOff x="1282699" y="29730700"/>
          <a:chExt cx="9381896" cy="669925"/>
        </a:xfrm>
      </xdr:grpSpPr>
      <xdr:pic>
        <xdr:nvPicPr>
          <xdr:cNvPr id="3" name="Picture 2">
            <a:extLst>
              <a:ext uri="{FF2B5EF4-FFF2-40B4-BE49-F238E27FC236}">
                <a16:creationId xmlns:a16="http://schemas.microsoft.com/office/drawing/2014/main" id="{00000000-0008-0000-02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2699" y="29730700"/>
            <a:ext cx="7416564" cy="669925"/>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4" name="Straight Connector 3">
            <a:extLst>
              <a:ext uri="{FF2B5EF4-FFF2-40B4-BE49-F238E27FC236}">
                <a16:creationId xmlns:a16="http://schemas.microsoft.com/office/drawing/2014/main" id="{00000000-0008-0000-0200-000004000000}"/>
              </a:ext>
            </a:extLst>
          </xdr:cNvPr>
          <xdr:cNvCxnSpPr>
            <a:cxnSpLocks/>
          </xdr:cNvCxnSpPr>
        </xdr:nvCxnSpPr>
        <xdr:spPr>
          <a:xfrm>
            <a:off x="1314121" y="29746528"/>
            <a:ext cx="9350474" cy="635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0200-000005000000}"/>
              </a:ext>
            </a:extLst>
          </xdr:cNvPr>
          <xdr:cNvCxnSpPr>
            <a:cxnSpLocks/>
          </xdr:cNvCxnSpPr>
        </xdr:nvCxnSpPr>
        <xdr:spPr>
          <a:xfrm>
            <a:off x="1298575" y="30362525"/>
            <a:ext cx="9350474" cy="720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40821</xdr:colOff>
      <xdr:row>3</xdr:row>
      <xdr:rowOff>99448</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609600" y="0"/>
          <a:ext cx="19548021" cy="1245623"/>
          <a:chOff x="1282699" y="29730700"/>
          <a:chExt cx="9381896" cy="669925"/>
        </a:xfrm>
      </xdr:grpSpPr>
      <xdr:pic>
        <xdr:nvPicPr>
          <xdr:cNvPr id="3" name="Picture 2">
            <a:extLst>
              <a:ext uri="{FF2B5EF4-FFF2-40B4-BE49-F238E27FC236}">
                <a16:creationId xmlns:a16="http://schemas.microsoft.com/office/drawing/2014/main" id="{00000000-0008-0000-03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2699" y="29730700"/>
            <a:ext cx="7416564" cy="669925"/>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4" name="Straight Connector 3">
            <a:extLst>
              <a:ext uri="{FF2B5EF4-FFF2-40B4-BE49-F238E27FC236}">
                <a16:creationId xmlns:a16="http://schemas.microsoft.com/office/drawing/2014/main" id="{00000000-0008-0000-0300-000004000000}"/>
              </a:ext>
            </a:extLst>
          </xdr:cNvPr>
          <xdr:cNvCxnSpPr>
            <a:cxnSpLocks/>
          </xdr:cNvCxnSpPr>
        </xdr:nvCxnSpPr>
        <xdr:spPr>
          <a:xfrm>
            <a:off x="1314121" y="29746528"/>
            <a:ext cx="9350474" cy="635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0300-000005000000}"/>
              </a:ext>
            </a:extLst>
          </xdr:cNvPr>
          <xdr:cNvCxnSpPr>
            <a:cxnSpLocks/>
          </xdr:cNvCxnSpPr>
        </xdr:nvCxnSpPr>
        <xdr:spPr>
          <a:xfrm>
            <a:off x="1298575" y="30362525"/>
            <a:ext cx="9350474" cy="720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6</xdr:col>
      <xdr:colOff>51954</xdr:colOff>
      <xdr:row>3</xdr:row>
      <xdr:rowOff>99448</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612321" y="0"/>
          <a:ext cx="13928065" cy="1204802"/>
          <a:chOff x="1282699" y="29730700"/>
          <a:chExt cx="9381896" cy="669925"/>
        </a:xfrm>
      </xdr:grpSpPr>
      <xdr:pic>
        <xdr:nvPicPr>
          <xdr:cNvPr id="3" name="Picture 2">
            <a:extLst>
              <a:ext uri="{FF2B5EF4-FFF2-40B4-BE49-F238E27FC236}">
                <a16:creationId xmlns:a16="http://schemas.microsoft.com/office/drawing/2014/main" id="{00000000-0008-0000-04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2699" y="29730700"/>
            <a:ext cx="7416564" cy="669925"/>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4" name="Straight Connector 3">
            <a:extLst>
              <a:ext uri="{FF2B5EF4-FFF2-40B4-BE49-F238E27FC236}">
                <a16:creationId xmlns:a16="http://schemas.microsoft.com/office/drawing/2014/main" id="{00000000-0008-0000-0400-000004000000}"/>
              </a:ext>
            </a:extLst>
          </xdr:cNvPr>
          <xdr:cNvCxnSpPr>
            <a:cxnSpLocks/>
          </xdr:cNvCxnSpPr>
        </xdr:nvCxnSpPr>
        <xdr:spPr>
          <a:xfrm>
            <a:off x="1314121" y="29746528"/>
            <a:ext cx="9350474" cy="635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00000000-0008-0000-0400-000005000000}"/>
              </a:ext>
            </a:extLst>
          </xdr:cNvPr>
          <xdr:cNvCxnSpPr>
            <a:cxnSpLocks/>
          </xdr:cNvCxnSpPr>
        </xdr:nvCxnSpPr>
        <xdr:spPr>
          <a:xfrm>
            <a:off x="1298575" y="30362525"/>
            <a:ext cx="9350474" cy="7200"/>
          </a:xfrm>
          <a:prstGeom prst="line">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2:G191" totalsRowShown="0">
  <autoFilter ref="B2:G191" xr:uid="{00000000-0009-0000-0100-000003000000}"/>
  <sortState xmlns:xlrd2="http://schemas.microsoft.com/office/spreadsheetml/2017/richdata2" ref="B3:F191">
    <sortCondition ref="B2:B191"/>
  </sortState>
  <tableColumns count="6">
    <tableColumn id="1" xr3:uid="{00000000-0010-0000-0000-000001000000}" name="Care Home Name"/>
    <tableColumn id="2" xr3:uid="{00000000-0010-0000-0000-000002000000}" name="Type"/>
    <tableColumn id="3" xr3:uid="{00000000-0010-0000-0000-000003000000}" name="HSCP"/>
    <tableColumn id="4" xr3:uid="{00000000-0010-0000-0000-000004000000}" name="Provider"/>
    <tableColumn id="5" xr3:uid="{00000000-0010-0000-0000-000005000000}" name="Care Service Number"/>
    <tableColumn id="8" xr3:uid="{00000000-0010-0000-0000-000008000000}" name="Care Inspectorate Web Lin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7:J60" totalsRowShown="0" headerRowDxfId="19" dataDxfId="18">
  <autoFilter ref="B17:J60" xr:uid="{00000000-0009-0000-0100-000002000000}"/>
  <tableColumns count="9">
    <tableColumn id="1" xr3:uid="{00000000-0010-0000-0100-000001000000}" name="No " dataDxfId="17">
      <calculatedColumnFormula>IF($C18&lt;&gt;"", COUNTA($C$18:C18), "")</calculatedColumnFormula>
    </tableColumn>
    <tableColumn id="9" xr3:uid="{00000000-0010-0000-0100-000009000000}" name="Question Number" dataDxfId="16">
      <calculatedColumnFormula array="1">IFERROR(
    INDEX('Front End'!$C$36:$C$141,
          SMALL(
                IF('Front End'!$G$36:$G$129&lt;&gt;"",
                   ROW('Front End'!$G$36:$G$129)-ROW('Front End'!$G$36)+1),
                ROWS($F$18:F18)
          )
    ),
    ""
)</calculatedColumnFormula>
    </tableColumn>
    <tableColumn id="2" xr3:uid="{00000000-0010-0000-0100-000002000000}" name="What area could be better (CHAT question)" dataDxfId="15">
      <calculatedColumnFormula array="1">IFERROR(INDEX('Front End'!$D$36:$D$141, SMALL(IF('Front End'!$G$36:$G$141&lt;&gt;"", ROW('Front End'!$G$36:$G$141)-ROW('Front End'!$G$36)+1), ROWS($F$18:F18))), "")</calculatedColumnFormula>
    </tableColumn>
    <tableColumn id="3" xr3:uid="{00000000-0010-0000-0100-000003000000}" name="Timescale" dataDxfId="14">
      <calculatedColumnFormula>IFERROR(INDEX('Front End'!G36:G129, SMALL(IF(('Front End'!G36:G129&lt;&gt;"")*(COUNTIF($A$1:A1,'Front End'!G36:G129)=0), ROW('Front End'!G36:G129)-ROW('Front End'!G36)+1), 1)), "")</calculatedColumnFormula>
    </tableColumn>
    <tableColumn id="4" xr3:uid="{00000000-0010-0000-0100-000004000000}" name="What are we trying to achieve " dataDxfId="13">
      <calculatedColumnFormula array="1">IFERROR(INDEX('Front End'!$G$36:$G$141, SMALL(IF('Front End'!$G$36:$G$141&lt;&gt;"", ROW('Front End'!$G$36:$G$141)-ROW('Front End'!$G$36)+1), ROWS($F$18:F18))), "")</calculatedColumnFormula>
    </tableColumn>
    <tableColumn id="5" xr3:uid="{00000000-0010-0000-0100-000005000000}" name="Responsible person" dataDxfId="12">
      <calculatedColumnFormula>IFERROR(INDEX('Front End'!G36:G129, SMALL(IF(('Front End'!G36:G129&lt;&gt;"")*(COUNTIF($A$1:A1,'Front End'!G36:G129)=0), ROW('Front End'!G36:G129)-ROW('Front End'!G36)+1), 1)), "")</calculatedColumnFormula>
    </tableColumn>
    <tableColumn id="6" xr3:uid="{00000000-0010-0000-0100-000006000000}" name="Any requests to partners for assistance " dataDxfId="11"/>
    <tableColumn id="7" xr3:uid="{00000000-0010-0000-0100-000007000000}" name="Progress " dataDxfId="10"/>
    <tableColumn id="8" xr3:uid="{00000000-0010-0000-0100-000008000000}" name="Date Completed"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B5:F6" insertRow="1" totalsRowShown="0" headerRowDxfId="8" dataDxfId="7">
  <autoFilter ref="B5:F6" xr:uid="{00000000-0009-0000-0100-000004000000}"/>
  <tableColumns count="5">
    <tableColumn id="1" xr3:uid="{00000000-0010-0000-0200-000001000000}" name="Date of visit" dataDxfId="6"/>
    <tableColumn id="2" xr3:uid="{00000000-0010-0000-0200-000002000000}" name="Designation" dataDxfId="5"/>
    <tableColumn id="3" xr3:uid="{00000000-0010-0000-0200-000003000000}" name="Reason for visit e.g. follow-up visit" dataDxfId="4"/>
    <tableColumn id="4" xr3:uid="{00000000-0010-0000-0200-000004000000}" name="Outcome of visit" dataDxfId="3"/>
    <tableColumn id="5" xr3:uid="{00000000-0010-0000-0200-000005000000}" name="Comment"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G191"/>
  <sheetViews>
    <sheetView workbookViewId="0">
      <selection activeCell="G105" sqref="G105"/>
    </sheetView>
  </sheetViews>
  <sheetFormatPr defaultRowHeight="14.5" x14ac:dyDescent="0.35"/>
  <cols>
    <col min="2" max="2" width="53" bestFit="1" customWidth="1"/>
    <col min="3" max="3" width="30.81640625" bestFit="1" customWidth="1"/>
    <col min="4" max="4" width="20.1796875" bestFit="1" customWidth="1"/>
    <col min="5" max="5" width="29.7265625" bestFit="1" customWidth="1"/>
    <col min="6" max="6" width="22.1796875" bestFit="1" customWidth="1"/>
    <col min="7" max="7" width="28.1796875" bestFit="1" customWidth="1"/>
  </cols>
  <sheetData>
    <row r="2" spans="2:7" x14ac:dyDescent="0.35">
      <c r="B2" t="s">
        <v>183</v>
      </c>
      <c r="C2" t="s">
        <v>184</v>
      </c>
      <c r="D2" t="s">
        <v>3</v>
      </c>
      <c r="E2" t="s">
        <v>2</v>
      </c>
      <c r="F2" t="s">
        <v>0</v>
      </c>
      <c r="G2" t="s">
        <v>575</v>
      </c>
    </row>
    <row r="3" spans="2:7" x14ac:dyDescent="0.35">
      <c r="B3" t="s">
        <v>185</v>
      </c>
      <c r="C3" t="s">
        <v>186</v>
      </c>
      <c r="D3" t="s">
        <v>187</v>
      </c>
      <c r="E3" t="s">
        <v>576</v>
      </c>
      <c r="F3" t="s">
        <v>188</v>
      </c>
    </row>
    <row r="4" spans="2:7" x14ac:dyDescent="0.35">
      <c r="B4" t="s">
        <v>189</v>
      </c>
      <c r="C4" t="s">
        <v>186</v>
      </c>
      <c r="D4" t="s">
        <v>187</v>
      </c>
      <c r="E4" t="s">
        <v>576</v>
      </c>
      <c r="F4" t="s">
        <v>190</v>
      </c>
    </row>
    <row r="5" spans="2:7" x14ac:dyDescent="0.35">
      <c r="B5" t="s">
        <v>191</v>
      </c>
      <c r="C5" t="s">
        <v>192</v>
      </c>
      <c r="D5" t="s">
        <v>193</v>
      </c>
      <c r="E5" t="s">
        <v>577</v>
      </c>
      <c r="F5" t="s">
        <v>194</v>
      </c>
    </row>
    <row r="6" spans="2:7" x14ac:dyDescent="0.35">
      <c r="B6" t="s">
        <v>195</v>
      </c>
      <c r="C6" t="s">
        <v>196</v>
      </c>
      <c r="D6" t="s">
        <v>197</v>
      </c>
      <c r="E6" t="s">
        <v>578</v>
      </c>
      <c r="F6" t="s">
        <v>574</v>
      </c>
    </row>
    <row r="7" spans="2:7" x14ac:dyDescent="0.35">
      <c r="B7" t="s">
        <v>198</v>
      </c>
      <c r="C7" t="s">
        <v>186</v>
      </c>
      <c r="D7" t="s">
        <v>197</v>
      </c>
      <c r="E7" t="s">
        <v>579</v>
      </c>
      <c r="F7" t="s">
        <v>199</v>
      </c>
    </row>
    <row r="8" spans="2:7" x14ac:dyDescent="0.35">
      <c r="B8" t="s">
        <v>200</v>
      </c>
      <c r="C8" t="s">
        <v>186</v>
      </c>
      <c r="D8" t="s">
        <v>193</v>
      </c>
      <c r="E8" t="s">
        <v>580</v>
      </c>
      <c r="F8" t="s">
        <v>201</v>
      </c>
    </row>
    <row r="9" spans="2:7" x14ac:dyDescent="0.35">
      <c r="B9" t="s">
        <v>202</v>
      </c>
      <c r="C9" t="s">
        <v>186</v>
      </c>
      <c r="D9" t="s">
        <v>187</v>
      </c>
      <c r="E9" t="s">
        <v>581</v>
      </c>
      <c r="F9" t="s">
        <v>203</v>
      </c>
    </row>
    <row r="10" spans="2:7" x14ac:dyDescent="0.35">
      <c r="B10" t="s">
        <v>204</v>
      </c>
      <c r="C10" t="s">
        <v>186</v>
      </c>
      <c r="D10" t="s">
        <v>193</v>
      </c>
      <c r="E10" t="s">
        <v>582</v>
      </c>
      <c r="F10" t="s">
        <v>205</v>
      </c>
    </row>
    <row r="11" spans="2:7" x14ac:dyDescent="0.35">
      <c r="B11" t="s">
        <v>206</v>
      </c>
      <c r="C11" t="s">
        <v>207</v>
      </c>
      <c r="D11" t="s">
        <v>208</v>
      </c>
      <c r="E11" t="s">
        <v>583</v>
      </c>
      <c r="F11" t="s">
        <v>209</v>
      </c>
    </row>
    <row r="12" spans="2:7" x14ac:dyDescent="0.35">
      <c r="B12" t="s">
        <v>210</v>
      </c>
      <c r="C12" t="s">
        <v>186</v>
      </c>
      <c r="D12" t="s">
        <v>187</v>
      </c>
      <c r="E12" t="s">
        <v>576</v>
      </c>
      <c r="F12" t="s">
        <v>211</v>
      </c>
    </row>
    <row r="13" spans="2:7" x14ac:dyDescent="0.35">
      <c r="B13" t="s">
        <v>212</v>
      </c>
      <c r="C13" t="s">
        <v>186</v>
      </c>
      <c r="D13" t="s">
        <v>187</v>
      </c>
      <c r="E13" t="s">
        <v>584</v>
      </c>
      <c r="F13" t="s">
        <v>213</v>
      </c>
    </row>
    <row r="14" spans="2:7" x14ac:dyDescent="0.35">
      <c r="B14" t="s">
        <v>214</v>
      </c>
      <c r="C14" t="s">
        <v>186</v>
      </c>
      <c r="D14" t="s">
        <v>215</v>
      </c>
      <c r="E14" t="s">
        <v>583</v>
      </c>
      <c r="F14" t="s">
        <v>216</v>
      </c>
    </row>
    <row r="15" spans="2:7" x14ac:dyDescent="0.35">
      <c r="B15" t="s">
        <v>217</v>
      </c>
      <c r="C15" t="s">
        <v>186</v>
      </c>
      <c r="D15" t="s">
        <v>197</v>
      </c>
      <c r="E15" t="s">
        <v>585</v>
      </c>
      <c r="F15" t="s">
        <v>218</v>
      </c>
    </row>
    <row r="16" spans="2:7" x14ac:dyDescent="0.35">
      <c r="B16" t="s">
        <v>219</v>
      </c>
      <c r="C16" t="s">
        <v>186</v>
      </c>
      <c r="D16" t="s">
        <v>187</v>
      </c>
      <c r="E16" t="s">
        <v>586</v>
      </c>
      <c r="F16" t="s">
        <v>220</v>
      </c>
    </row>
    <row r="17" spans="2:6" x14ac:dyDescent="0.35">
      <c r="B17" t="s">
        <v>221</v>
      </c>
      <c r="C17" t="s">
        <v>222</v>
      </c>
      <c r="D17" t="s">
        <v>187</v>
      </c>
      <c r="E17" t="s">
        <v>587</v>
      </c>
      <c r="F17" t="s">
        <v>223</v>
      </c>
    </row>
    <row r="18" spans="2:6" x14ac:dyDescent="0.35">
      <c r="B18" t="s">
        <v>224</v>
      </c>
      <c r="C18" t="s">
        <v>207</v>
      </c>
      <c r="D18" t="s">
        <v>197</v>
      </c>
      <c r="E18" t="s">
        <v>580</v>
      </c>
      <c r="F18" t="s">
        <v>225</v>
      </c>
    </row>
    <row r="19" spans="2:6" x14ac:dyDescent="0.35">
      <c r="B19" t="s">
        <v>226</v>
      </c>
      <c r="C19" t="s">
        <v>186</v>
      </c>
      <c r="D19" t="s">
        <v>187</v>
      </c>
      <c r="E19" t="s">
        <v>583</v>
      </c>
      <c r="F19" t="s">
        <v>227</v>
      </c>
    </row>
    <row r="20" spans="2:6" x14ac:dyDescent="0.35">
      <c r="B20" t="s">
        <v>228</v>
      </c>
      <c r="C20" t="s">
        <v>186</v>
      </c>
      <c r="D20" t="s">
        <v>187</v>
      </c>
      <c r="E20" t="s">
        <v>588</v>
      </c>
      <c r="F20" t="s">
        <v>229</v>
      </c>
    </row>
    <row r="21" spans="2:6" x14ac:dyDescent="0.35">
      <c r="B21" t="s">
        <v>230</v>
      </c>
      <c r="C21" t="s">
        <v>186</v>
      </c>
      <c r="D21" t="s">
        <v>215</v>
      </c>
      <c r="E21" t="s">
        <v>583</v>
      </c>
      <c r="F21" t="s">
        <v>231</v>
      </c>
    </row>
    <row r="22" spans="2:6" x14ac:dyDescent="0.35">
      <c r="B22" t="s">
        <v>232</v>
      </c>
      <c r="C22" t="s">
        <v>186</v>
      </c>
      <c r="D22" t="s">
        <v>187</v>
      </c>
      <c r="E22" t="s">
        <v>583</v>
      </c>
      <c r="F22" t="s">
        <v>233</v>
      </c>
    </row>
    <row r="23" spans="2:6" x14ac:dyDescent="0.35">
      <c r="B23" t="s">
        <v>234</v>
      </c>
      <c r="C23" t="s">
        <v>186</v>
      </c>
      <c r="D23" t="s">
        <v>215</v>
      </c>
      <c r="E23" t="s">
        <v>576</v>
      </c>
      <c r="F23" t="s">
        <v>235</v>
      </c>
    </row>
    <row r="24" spans="2:6" x14ac:dyDescent="0.35">
      <c r="B24" t="s">
        <v>236</v>
      </c>
      <c r="C24" t="s">
        <v>186</v>
      </c>
      <c r="D24" t="s">
        <v>187</v>
      </c>
      <c r="E24" t="s">
        <v>589</v>
      </c>
      <c r="F24" t="s">
        <v>237</v>
      </c>
    </row>
    <row r="25" spans="2:6" x14ac:dyDescent="0.35">
      <c r="B25" t="s">
        <v>238</v>
      </c>
      <c r="C25" t="s">
        <v>186</v>
      </c>
      <c r="D25" t="s">
        <v>187</v>
      </c>
      <c r="E25" t="s">
        <v>590</v>
      </c>
      <c r="F25" t="s">
        <v>239</v>
      </c>
    </row>
    <row r="26" spans="2:6" x14ac:dyDescent="0.35">
      <c r="B26" t="s">
        <v>240</v>
      </c>
      <c r="C26" t="s">
        <v>207</v>
      </c>
      <c r="D26" t="s">
        <v>187</v>
      </c>
      <c r="E26" t="s">
        <v>591</v>
      </c>
      <c r="F26" t="s">
        <v>241</v>
      </c>
    </row>
    <row r="27" spans="2:6" x14ac:dyDescent="0.35">
      <c r="B27" t="s">
        <v>242</v>
      </c>
      <c r="C27" t="s">
        <v>186</v>
      </c>
      <c r="D27" t="s">
        <v>208</v>
      </c>
      <c r="E27" t="s">
        <v>583</v>
      </c>
      <c r="F27" t="s">
        <v>243</v>
      </c>
    </row>
    <row r="28" spans="2:6" x14ac:dyDescent="0.35">
      <c r="B28" t="s">
        <v>244</v>
      </c>
      <c r="C28" t="s">
        <v>245</v>
      </c>
      <c r="D28" t="s">
        <v>187</v>
      </c>
      <c r="E28" t="s">
        <v>592</v>
      </c>
      <c r="F28" t="s">
        <v>246</v>
      </c>
    </row>
    <row r="29" spans="2:6" x14ac:dyDescent="0.35">
      <c r="B29" t="s">
        <v>247</v>
      </c>
      <c r="C29" t="s">
        <v>245</v>
      </c>
      <c r="D29" t="s">
        <v>187</v>
      </c>
      <c r="E29" t="s">
        <v>583</v>
      </c>
      <c r="F29" t="s">
        <v>248</v>
      </c>
    </row>
    <row r="30" spans="2:6" x14ac:dyDescent="0.35">
      <c r="B30" t="s">
        <v>249</v>
      </c>
      <c r="C30" t="s">
        <v>245</v>
      </c>
      <c r="D30" t="s">
        <v>193</v>
      </c>
      <c r="E30" t="s">
        <v>589</v>
      </c>
      <c r="F30" t="s">
        <v>250</v>
      </c>
    </row>
    <row r="31" spans="2:6" x14ac:dyDescent="0.35">
      <c r="B31" t="s">
        <v>251</v>
      </c>
      <c r="C31" t="s">
        <v>186</v>
      </c>
      <c r="D31" t="s">
        <v>215</v>
      </c>
      <c r="E31" t="s">
        <v>583</v>
      </c>
      <c r="F31" t="s">
        <v>252</v>
      </c>
    </row>
    <row r="32" spans="2:6" x14ac:dyDescent="0.35">
      <c r="B32" t="s">
        <v>253</v>
      </c>
      <c r="C32" t="s">
        <v>207</v>
      </c>
      <c r="D32" t="s">
        <v>197</v>
      </c>
      <c r="E32" t="s">
        <v>593</v>
      </c>
      <c r="F32" t="s">
        <v>254</v>
      </c>
    </row>
    <row r="33" spans="2:6" x14ac:dyDescent="0.35">
      <c r="B33" t="s">
        <v>255</v>
      </c>
      <c r="C33" t="s">
        <v>256</v>
      </c>
      <c r="D33" t="s">
        <v>187</v>
      </c>
      <c r="E33" t="s">
        <v>594</v>
      </c>
      <c r="F33" t="s">
        <v>257</v>
      </c>
    </row>
    <row r="34" spans="2:6" x14ac:dyDescent="0.35">
      <c r="B34" t="s">
        <v>258</v>
      </c>
      <c r="C34" t="s">
        <v>186</v>
      </c>
      <c r="D34" t="s">
        <v>197</v>
      </c>
      <c r="E34" t="s">
        <v>595</v>
      </c>
      <c r="F34" t="s">
        <v>259</v>
      </c>
    </row>
    <row r="35" spans="2:6" x14ac:dyDescent="0.35">
      <c r="B35" t="s">
        <v>260</v>
      </c>
      <c r="C35" t="s">
        <v>186</v>
      </c>
      <c r="D35" t="s">
        <v>187</v>
      </c>
      <c r="E35" t="s">
        <v>584</v>
      </c>
      <c r="F35" t="s">
        <v>261</v>
      </c>
    </row>
    <row r="36" spans="2:6" x14ac:dyDescent="0.35">
      <c r="B36" t="s">
        <v>262</v>
      </c>
      <c r="C36" t="s">
        <v>186</v>
      </c>
      <c r="D36" t="s">
        <v>263</v>
      </c>
      <c r="E36" t="s">
        <v>596</v>
      </c>
      <c r="F36" t="s">
        <v>264</v>
      </c>
    </row>
    <row r="37" spans="2:6" x14ac:dyDescent="0.35">
      <c r="B37" t="s">
        <v>265</v>
      </c>
      <c r="C37" t="s">
        <v>186</v>
      </c>
      <c r="D37" t="s">
        <v>193</v>
      </c>
      <c r="E37" t="s">
        <v>576</v>
      </c>
      <c r="F37" t="s">
        <v>266</v>
      </c>
    </row>
    <row r="38" spans="2:6" x14ac:dyDescent="0.35">
      <c r="B38" t="s">
        <v>267</v>
      </c>
      <c r="C38" t="s">
        <v>186</v>
      </c>
      <c r="D38" t="s">
        <v>193</v>
      </c>
      <c r="E38" t="s">
        <v>597</v>
      </c>
      <c r="F38" t="s">
        <v>268</v>
      </c>
    </row>
    <row r="39" spans="2:6" x14ac:dyDescent="0.35">
      <c r="B39" t="s">
        <v>269</v>
      </c>
      <c r="C39" t="s">
        <v>207</v>
      </c>
      <c r="D39" t="s">
        <v>187</v>
      </c>
      <c r="E39" t="s">
        <v>598</v>
      </c>
      <c r="F39" t="s">
        <v>270</v>
      </c>
    </row>
    <row r="40" spans="2:6" x14ac:dyDescent="0.35">
      <c r="B40" t="s">
        <v>271</v>
      </c>
      <c r="C40" t="s">
        <v>186</v>
      </c>
      <c r="D40" t="s">
        <v>197</v>
      </c>
      <c r="E40" t="s">
        <v>599</v>
      </c>
      <c r="F40" t="s">
        <v>272</v>
      </c>
    </row>
    <row r="41" spans="2:6" x14ac:dyDescent="0.35">
      <c r="B41" t="s">
        <v>273</v>
      </c>
      <c r="D41" t="s">
        <v>197</v>
      </c>
      <c r="E41" t="s">
        <v>600</v>
      </c>
      <c r="F41" t="s">
        <v>274</v>
      </c>
    </row>
    <row r="42" spans="2:6" x14ac:dyDescent="0.35">
      <c r="B42" t="s">
        <v>275</v>
      </c>
      <c r="C42" t="s">
        <v>186</v>
      </c>
      <c r="D42" t="s">
        <v>187</v>
      </c>
      <c r="E42" t="s">
        <v>601</v>
      </c>
      <c r="F42" t="s">
        <v>276</v>
      </c>
    </row>
    <row r="43" spans="2:6" x14ac:dyDescent="0.35">
      <c r="B43" t="s">
        <v>277</v>
      </c>
      <c r="C43" t="s">
        <v>186</v>
      </c>
      <c r="D43" t="s">
        <v>187</v>
      </c>
      <c r="E43" t="s">
        <v>602</v>
      </c>
      <c r="F43" t="s">
        <v>278</v>
      </c>
    </row>
    <row r="44" spans="2:6" x14ac:dyDescent="0.35">
      <c r="B44" t="s">
        <v>279</v>
      </c>
      <c r="C44" t="s">
        <v>186</v>
      </c>
      <c r="D44" t="s">
        <v>263</v>
      </c>
      <c r="E44" t="s">
        <v>603</v>
      </c>
      <c r="F44" t="s">
        <v>280</v>
      </c>
    </row>
    <row r="45" spans="2:6" x14ac:dyDescent="0.35">
      <c r="B45" t="s">
        <v>281</v>
      </c>
      <c r="C45" t="s">
        <v>186</v>
      </c>
      <c r="D45" t="s">
        <v>215</v>
      </c>
      <c r="E45" t="s">
        <v>580</v>
      </c>
      <c r="F45" t="s">
        <v>282</v>
      </c>
    </row>
    <row r="46" spans="2:6" x14ac:dyDescent="0.35">
      <c r="B46" t="s">
        <v>283</v>
      </c>
      <c r="C46" t="s">
        <v>186</v>
      </c>
      <c r="D46" t="s">
        <v>197</v>
      </c>
      <c r="E46" t="s">
        <v>576</v>
      </c>
      <c r="F46" t="s">
        <v>284</v>
      </c>
    </row>
    <row r="47" spans="2:6" x14ac:dyDescent="0.35">
      <c r="B47" t="s">
        <v>285</v>
      </c>
      <c r="C47" t="s">
        <v>207</v>
      </c>
      <c r="D47" t="s">
        <v>187</v>
      </c>
      <c r="E47" t="s">
        <v>591</v>
      </c>
      <c r="F47" t="s">
        <v>286</v>
      </c>
    </row>
    <row r="48" spans="2:6" x14ac:dyDescent="0.35">
      <c r="B48" t="s">
        <v>287</v>
      </c>
      <c r="C48" t="s">
        <v>186</v>
      </c>
      <c r="D48" t="s">
        <v>187</v>
      </c>
      <c r="E48" t="s">
        <v>576</v>
      </c>
      <c r="F48" t="s">
        <v>288</v>
      </c>
    </row>
    <row r="49" spans="2:6" x14ac:dyDescent="0.35">
      <c r="B49" t="s">
        <v>289</v>
      </c>
      <c r="C49" t="s">
        <v>186</v>
      </c>
      <c r="D49" t="s">
        <v>187</v>
      </c>
      <c r="E49" t="s">
        <v>576</v>
      </c>
      <c r="F49" t="s">
        <v>290</v>
      </c>
    </row>
    <row r="50" spans="2:6" x14ac:dyDescent="0.35">
      <c r="B50" t="s">
        <v>291</v>
      </c>
      <c r="C50" t="s">
        <v>186</v>
      </c>
      <c r="D50" t="s">
        <v>208</v>
      </c>
      <c r="E50" t="s">
        <v>588</v>
      </c>
      <c r="F50" t="s">
        <v>292</v>
      </c>
    </row>
    <row r="51" spans="2:6" x14ac:dyDescent="0.35">
      <c r="B51" t="s">
        <v>293</v>
      </c>
      <c r="C51" t="s">
        <v>186</v>
      </c>
      <c r="D51" t="s">
        <v>187</v>
      </c>
      <c r="E51" t="s">
        <v>584</v>
      </c>
      <c r="F51" t="s">
        <v>294</v>
      </c>
    </row>
    <row r="52" spans="2:6" x14ac:dyDescent="0.35">
      <c r="B52" t="s">
        <v>295</v>
      </c>
      <c r="C52" t="s">
        <v>186</v>
      </c>
      <c r="D52" t="s">
        <v>187</v>
      </c>
      <c r="E52" t="s">
        <v>593</v>
      </c>
      <c r="F52" t="s">
        <v>296</v>
      </c>
    </row>
    <row r="53" spans="2:6" x14ac:dyDescent="0.35">
      <c r="B53" t="s">
        <v>297</v>
      </c>
      <c r="C53" t="s">
        <v>186</v>
      </c>
      <c r="D53" t="s">
        <v>263</v>
      </c>
      <c r="E53" t="s">
        <v>583</v>
      </c>
      <c r="F53" t="s">
        <v>298</v>
      </c>
    </row>
    <row r="54" spans="2:6" x14ac:dyDescent="0.35">
      <c r="B54" t="s">
        <v>299</v>
      </c>
      <c r="C54" t="s">
        <v>186</v>
      </c>
      <c r="D54" t="s">
        <v>208</v>
      </c>
      <c r="E54" t="s">
        <v>576</v>
      </c>
      <c r="F54" t="s">
        <v>300</v>
      </c>
    </row>
    <row r="55" spans="2:6" x14ac:dyDescent="0.35">
      <c r="B55" t="s">
        <v>301</v>
      </c>
      <c r="C55" t="s">
        <v>186</v>
      </c>
      <c r="D55" t="s">
        <v>193</v>
      </c>
      <c r="E55" t="s">
        <v>588</v>
      </c>
      <c r="F55" t="s">
        <v>302</v>
      </c>
    </row>
    <row r="56" spans="2:6" x14ac:dyDescent="0.35">
      <c r="B56" t="s">
        <v>303</v>
      </c>
      <c r="C56" t="s">
        <v>186</v>
      </c>
      <c r="D56" t="s">
        <v>187</v>
      </c>
      <c r="E56" t="s">
        <v>584</v>
      </c>
      <c r="F56" t="s">
        <v>304</v>
      </c>
    </row>
    <row r="57" spans="2:6" x14ac:dyDescent="0.35">
      <c r="B57" t="s">
        <v>305</v>
      </c>
      <c r="C57" t="s">
        <v>186</v>
      </c>
      <c r="D57" t="s">
        <v>187</v>
      </c>
      <c r="E57" t="s">
        <v>576</v>
      </c>
      <c r="F57" t="s">
        <v>306</v>
      </c>
    </row>
    <row r="58" spans="2:6" x14ac:dyDescent="0.35">
      <c r="B58" t="s">
        <v>307</v>
      </c>
      <c r="C58" t="s">
        <v>186</v>
      </c>
      <c r="D58" t="s">
        <v>193</v>
      </c>
      <c r="E58" t="s">
        <v>583</v>
      </c>
      <c r="F58" t="s">
        <v>308</v>
      </c>
    </row>
    <row r="59" spans="2:6" x14ac:dyDescent="0.35">
      <c r="B59" t="s">
        <v>309</v>
      </c>
      <c r="C59" t="s">
        <v>186</v>
      </c>
      <c r="D59" t="s">
        <v>187</v>
      </c>
      <c r="E59" t="s">
        <v>604</v>
      </c>
      <c r="F59" t="s">
        <v>310</v>
      </c>
    </row>
    <row r="60" spans="2:6" x14ac:dyDescent="0.35">
      <c r="B60" t="s">
        <v>311</v>
      </c>
      <c r="C60" t="s">
        <v>186</v>
      </c>
      <c r="D60" t="s">
        <v>208</v>
      </c>
      <c r="E60" t="s">
        <v>605</v>
      </c>
      <c r="F60" t="s">
        <v>312</v>
      </c>
    </row>
    <row r="61" spans="2:6" x14ac:dyDescent="0.35">
      <c r="B61" t="s">
        <v>313</v>
      </c>
      <c r="C61" t="s">
        <v>192</v>
      </c>
      <c r="D61" t="s">
        <v>187</v>
      </c>
      <c r="E61" t="s">
        <v>580</v>
      </c>
      <c r="F61" t="s">
        <v>314</v>
      </c>
    </row>
    <row r="62" spans="2:6" x14ac:dyDescent="0.35">
      <c r="B62" t="s">
        <v>315</v>
      </c>
      <c r="C62" t="s">
        <v>186</v>
      </c>
      <c r="D62" t="s">
        <v>187</v>
      </c>
      <c r="E62" t="s">
        <v>588</v>
      </c>
      <c r="F62" t="s">
        <v>316</v>
      </c>
    </row>
    <row r="63" spans="2:6" x14ac:dyDescent="0.35">
      <c r="B63" t="s">
        <v>317</v>
      </c>
      <c r="C63" t="s">
        <v>245</v>
      </c>
      <c r="D63" t="s">
        <v>187</v>
      </c>
      <c r="E63" t="s">
        <v>606</v>
      </c>
      <c r="F63" t="s">
        <v>318</v>
      </c>
    </row>
    <row r="64" spans="2:6" x14ac:dyDescent="0.35">
      <c r="B64" t="s">
        <v>319</v>
      </c>
      <c r="C64" t="s">
        <v>186</v>
      </c>
      <c r="D64" t="s">
        <v>187</v>
      </c>
      <c r="E64" t="s">
        <v>576</v>
      </c>
      <c r="F64" t="s">
        <v>320</v>
      </c>
    </row>
    <row r="65" spans="2:6" x14ac:dyDescent="0.35">
      <c r="B65" t="s">
        <v>321</v>
      </c>
      <c r="C65" t="s">
        <v>186</v>
      </c>
      <c r="D65" t="s">
        <v>187</v>
      </c>
      <c r="E65" t="s">
        <v>607</v>
      </c>
      <c r="F65" t="s">
        <v>322</v>
      </c>
    </row>
    <row r="66" spans="2:6" x14ac:dyDescent="0.35">
      <c r="B66" t="s">
        <v>323</v>
      </c>
      <c r="C66" t="s">
        <v>186</v>
      </c>
      <c r="D66" t="s">
        <v>187</v>
      </c>
      <c r="E66" t="s">
        <v>597</v>
      </c>
      <c r="F66" t="s">
        <v>324</v>
      </c>
    </row>
    <row r="67" spans="2:6" x14ac:dyDescent="0.35">
      <c r="B67" t="s">
        <v>325</v>
      </c>
      <c r="C67" t="s">
        <v>326</v>
      </c>
      <c r="D67" t="s">
        <v>208</v>
      </c>
      <c r="E67" t="s">
        <v>605</v>
      </c>
      <c r="F67" t="s">
        <v>327</v>
      </c>
    </row>
    <row r="68" spans="2:6" x14ac:dyDescent="0.35">
      <c r="B68" t="s">
        <v>328</v>
      </c>
      <c r="C68" t="s">
        <v>186</v>
      </c>
      <c r="D68" t="s">
        <v>187</v>
      </c>
      <c r="E68" t="s">
        <v>583</v>
      </c>
      <c r="F68" t="s">
        <v>329</v>
      </c>
    </row>
    <row r="69" spans="2:6" x14ac:dyDescent="0.35">
      <c r="B69" t="s">
        <v>330</v>
      </c>
      <c r="C69" t="s">
        <v>207</v>
      </c>
      <c r="D69" t="s">
        <v>187</v>
      </c>
      <c r="E69" t="s">
        <v>608</v>
      </c>
      <c r="F69" t="s">
        <v>331</v>
      </c>
    </row>
    <row r="70" spans="2:6" x14ac:dyDescent="0.35">
      <c r="B70" t="s">
        <v>332</v>
      </c>
      <c r="C70" t="s">
        <v>256</v>
      </c>
      <c r="D70" t="s">
        <v>187</v>
      </c>
      <c r="E70" t="s">
        <v>591</v>
      </c>
      <c r="F70" t="s">
        <v>333</v>
      </c>
    </row>
    <row r="71" spans="2:6" x14ac:dyDescent="0.35">
      <c r="B71" t="s">
        <v>334</v>
      </c>
      <c r="C71" t="s">
        <v>186</v>
      </c>
      <c r="D71" t="s">
        <v>263</v>
      </c>
      <c r="E71" t="s">
        <v>599</v>
      </c>
      <c r="F71" t="s">
        <v>335</v>
      </c>
    </row>
    <row r="72" spans="2:6" x14ac:dyDescent="0.35">
      <c r="B72" t="s">
        <v>336</v>
      </c>
      <c r="C72" t="s">
        <v>186</v>
      </c>
      <c r="D72" t="s">
        <v>208</v>
      </c>
      <c r="E72" t="s">
        <v>576</v>
      </c>
      <c r="F72" t="s">
        <v>337</v>
      </c>
    </row>
    <row r="73" spans="2:6" x14ac:dyDescent="0.35">
      <c r="B73" t="s">
        <v>338</v>
      </c>
      <c r="C73" t="s">
        <v>186</v>
      </c>
      <c r="D73" t="s">
        <v>193</v>
      </c>
      <c r="E73" t="s">
        <v>597</v>
      </c>
      <c r="F73" t="s">
        <v>339</v>
      </c>
    </row>
    <row r="74" spans="2:6" x14ac:dyDescent="0.35">
      <c r="B74" t="s">
        <v>340</v>
      </c>
      <c r="C74" t="s">
        <v>245</v>
      </c>
      <c r="D74" t="s">
        <v>193</v>
      </c>
      <c r="E74" t="s">
        <v>603</v>
      </c>
      <c r="F74" t="s">
        <v>341</v>
      </c>
    </row>
    <row r="75" spans="2:6" x14ac:dyDescent="0.35">
      <c r="B75" t="s">
        <v>342</v>
      </c>
      <c r="C75" t="s">
        <v>207</v>
      </c>
      <c r="D75" t="s">
        <v>187</v>
      </c>
      <c r="E75" t="s">
        <v>609</v>
      </c>
      <c r="F75" t="s">
        <v>343</v>
      </c>
    </row>
    <row r="76" spans="2:6" x14ac:dyDescent="0.35">
      <c r="B76" t="s">
        <v>344</v>
      </c>
      <c r="C76" t="s">
        <v>186</v>
      </c>
      <c r="D76" t="s">
        <v>187</v>
      </c>
      <c r="E76" t="s">
        <v>610</v>
      </c>
      <c r="F76" t="s">
        <v>345</v>
      </c>
    </row>
    <row r="77" spans="2:6" x14ac:dyDescent="0.35">
      <c r="B77" t="s">
        <v>346</v>
      </c>
      <c r="C77" t="s">
        <v>186</v>
      </c>
      <c r="D77" t="s">
        <v>193</v>
      </c>
      <c r="E77" t="s">
        <v>610</v>
      </c>
      <c r="F77" t="s">
        <v>347</v>
      </c>
    </row>
    <row r="78" spans="2:6" x14ac:dyDescent="0.35">
      <c r="B78" t="s">
        <v>348</v>
      </c>
      <c r="C78" t="s">
        <v>186</v>
      </c>
      <c r="D78" t="s">
        <v>193</v>
      </c>
      <c r="E78" t="s">
        <v>610</v>
      </c>
      <c r="F78" t="s">
        <v>349</v>
      </c>
    </row>
    <row r="79" spans="2:6" x14ac:dyDescent="0.35">
      <c r="B79" t="s">
        <v>350</v>
      </c>
      <c r="C79" t="s">
        <v>245</v>
      </c>
      <c r="D79" t="s">
        <v>187</v>
      </c>
      <c r="E79" t="s">
        <v>589</v>
      </c>
      <c r="F79" t="s">
        <v>351</v>
      </c>
    </row>
    <row r="80" spans="2:6" x14ac:dyDescent="0.35">
      <c r="B80" t="s">
        <v>352</v>
      </c>
      <c r="C80" t="s">
        <v>186</v>
      </c>
      <c r="D80" t="s">
        <v>187</v>
      </c>
      <c r="E80" t="s">
        <v>576</v>
      </c>
      <c r="F80" t="s">
        <v>353</v>
      </c>
    </row>
    <row r="81" spans="2:6" x14ac:dyDescent="0.35">
      <c r="B81" t="s">
        <v>354</v>
      </c>
      <c r="C81" t="s">
        <v>326</v>
      </c>
      <c r="D81" t="s">
        <v>197</v>
      </c>
      <c r="E81" t="s">
        <v>583</v>
      </c>
      <c r="F81" t="s">
        <v>355</v>
      </c>
    </row>
    <row r="82" spans="2:6" x14ac:dyDescent="0.35">
      <c r="B82" t="s">
        <v>356</v>
      </c>
      <c r="C82" t="s">
        <v>186</v>
      </c>
      <c r="D82" t="s">
        <v>187</v>
      </c>
      <c r="E82" t="s">
        <v>588</v>
      </c>
      <c r="F82" t="s">
        <v>357</v>
      </c>
    </row>
    <row r="83" spans="2:6" x14ac:dyDescent="0.35">
      <c r="B83" t="s">
        <v>358</v>
      </c>
      <c r="C83" t="s">
        <v>256</v>
      </c>
      <c r="D83" t="s">
        <v>187</v>
      </c>
      <c r="E83" t="s">
        <v>583</v>
      </c>
      <c r="F83" t="s">
        <v>359</v>
      </c>
    </row>
    <row r="84" spans="2:6" x14ac:dyDescent="0.35">
      <c r="B84" t="s">
        <v>360</v>
      </c>
      <c r="C84" t="s">
        <v>186</v>
      </c>
      <c r="D84" t="s">
        <v>187</v>
      </c>
      <c r="E84" t="s">
        <v>583</v>
      </c>
      <c r="F84" t="s">
        <v>361</v>
      </c>
    </row>
    <row r="85" spans="2:6" x14ac:dyDescent="0.35">
      <c r="B85" t="s">
        <v>362</v>
      </c>
      <c r="C85" t="s">
        <v>186</v>
      </c>
      <c r="D85" t="s">
        <v>187</v>
      </c>
      <c r="E85" t="s">
        <v>579</v>
      </c>
      <c r="F85" t="s">
        <v>363</v>
      </c>
    </row>
    <row r="86" spans="2:6" x14ac:dyDescent="0.35">
      <c r="B86" t="s">
        <v>364</v>
      </c>
      <c r="C86" t="s">
        <v>186</v>
      </c>
      <c r="D86" t="s">
        <v>215</v>
      </c>
      <c r="E86" t="s">
        <v>591</v>
      </c>
      <c r="F86" t="s">
        <v>365</v>
      </c>
    </row>
    <row r="87" spans="2:6" x14ac:dyDescent="0.35">
      <c r="B87" t="s">
        <v>366</v>
      </c>
      <c r="C87" t="s">
        <v>186</v>
      </c>
      <c r="D87" t="s">
        <v>187</v>
      </c>
      <c r="E87" t="s">
        <v>576</v>
      </c>
      <c r="F87" t="s">
        <v>367</v>
      </c>
    </row>
    <row r="88" spans="2:6" x14ac:dyDescent="0.35">
      <c r="B88" t="s">
        <v>368</v>
      </c>
      <c r="C88" t="s">
        <v>186</v>
      </c>
      <c r="D88" t="s">
        <v>187</v>
      </c>
      <c r="E88" t="s">
        <v>576</v>
      </c>
      <c r="F88" t="s">
        <v>369</v>
      </c>
    </row>
    <row r="89" spans="2:6" x14ac:dyDescent="0.35">
      <c r="B89" t="s">
        <v>370</v>
      </c>
      <c r="C89" t="s">
        <v>186</v>
      </c>
      <c r="D89" t="s">
        <v>187</v>
      </c>
      <c r="E89" t="s">
        <v>586</v>
      </c>
      <c r="F89" t="s">
        <v>371</v>
      </c>
    </row>
    <row r="90" spans="2:6" x14ac:dyDescent="0.35">
      <c r="B90" t="s">
        <v>372</v>
      </c>
      <c r="C90" t="s">
        <v>186</v>
      </c>
      <c r="D90" t="s">
        <v>187</v>
      </c>
      <c r="E90" t="s">
        <v>588</v>
      </c>
      <c r="F90" t="s">
        <v>373</v>
      </c>
    </row>
    <row r="91" spans="2:6" x14ac:dyDescent="0.35">
      <c r="B91" t="s">
        <v>374</v>
      </c>
      <c r="C91" t="s">
        <v>186</v>
      </c>
      <c r="D91" t="s">
        <v>187</v>
      </c>
      <c r="E91" t="s">
        <v>580</v>
      </c>
      <c r="F91" t="s">
        <v>375</v>
      </c>
    </row>
    <row r="92" spans="2:6" x14ac:dyDescent="0.35">
      <c r="B92" t="s">
        <v>376</v>
      </c>
      <c r="C92" t="s">
        <v>186</v>
      </c>
      <c r="D92" t="s">
        <v>187</v>
      </c>
      <c r="E92" t="s">
        <v>583</v>
      </c>
      <c r="F92" t="s">
        <v>377</v>
      </c>
    </row>
    <row r="93" spans="2:6" x14ac:dyDescent="0.35">
      <c r="B93" t="s">
        <v>378</v>
      </c>
      <c r="C93" t="s">
        <v>256</v>
      </c>
      <c r="D93" t="s">
        <v>187</v>
      </c>
      <c r="E93" t="s">
        <v>591</v>
      </c>
      <c r="F93" t="s">
        <v>379</v>
      </c>
    </row>
    <row r="94" spans="2:6" x14ac:dyDescent="0.35">
      <c r="B94" t="s">
        <v>380</v>
      </c>
      <c r="C94" t="s">
        <v>186</v>
      </c>
      <c r="D94" t="s">
        <v>187</v>
      </c>
      <c r="E94" t="s">
        <v>583</v>
      </c>
      <c r="F94" t="s">
        <v>381</v>
      </c>
    </row>
    <row r="95" spans="2:6" x14ac:dyDescent="0.35">
      <c r="B95" t="s">
        <v>382</v>
      </c>
      <c r="C95" t="s">
        <v>186</v>
      </c>
      <c r="D95" t="s">
        <v>193</v>
      </c>
      <c r="E95" t="s">
        <v>583</v>
      </c>
      <c r="F95" t="s">
        <v>383</v>
      </c>
    </row>
    <row r="96" spans="2:6" x14ac:dyDescent="0.35">
      <c r="B96" t="s">
        <v>384</v>
      </c>
      <c r="C96" t="s">
        <v>186</v>
      </c>
      <c r="D96" t="s">
        <v>208</v>
      </c>
      <c r="E96" t="s">
        <v>588</v>
      </c>
      <c r="F96" t="s">
        <v>385</v>
      </c>
    </row>
    <row r="97" spans="2:6" x14ac:dyDescent="0.35">
      <c r="B97" t="s">
        <v>386</v>
      </c>
      <c r="C97" t="s">
        <v>207</v>
      </c>
      <c r="D97" t="s">
        <v>187</v>
      </c>
      <c r="E97" t="s">
        <v>598</v>
      </c>
      <c r="F97" t="s">
        <v>387</v>
      </c>
    </row>
    <row r="98" spans="2:6" x14ac:dyDescent="0.35">
      <c r="B98" t="s">
        <v>388</v>
      </c>
      <c r="C98" t="s">
        <v>186</v>
      </c>
      <c r="D98" t="s">
        <v>187</v>
      </c>
      <c r="E98" t="s">
        <v>576</v>
      </c>
      <c r="F98" t="s">
        <v>389</v>
      </c>
    </row>
    <row r="99" spans="2:6" x14ac:dyDescent="0.35">
      <c r="B99" t="s">
        <v>390</v>
      </c>
      <c r="C99" t="s">
        <v>186</v>
      </c>
      <c r="D99" t="s">
        <v>215</v>
      </c>
      <c r="E99" t="s">
        <v>611</v>
      </c>
      <c r="F99" t="s">
        <v>391</v>
      </c>
    </row>
    <row r="100" spans="2:6" x14ac:dyDescent="0.35">
      <c r="B100" t="s">
        <v>392</v>
      </c>
      <c r="C100" t="s">
        <v>207</v>
      </c>
      <c r="D100" t="s">
        <v>187</v>
      </c>
      <c r="E100" t="s">
        <v>601</v>
      </c>
      <c r="F100" t="s">
        <v>393</v>
      </c>
    </row>
    <row r="101" spans="2:6" x14ac:dyDescent="0.35">
      <c r="B101" t="s">
        <v>394</v>
      </c>
      <c r="C101" t="s">
        <v>186</v>
      </c>
      <c r="D101" t="s">
        <v>193</v>
      </c>
      <c r="E101" t="s">
        <v>612</v>
      </c>
      <c r="F101" t="s">
        <v>395</v>
      </c>
    </row>
    <row r="102" spans="2:6" x14ac:dyDescent="0.35">
      <c r="B102" t="s">
        <v>396</v>
      </c>
      <c r="C102" t="s">
        <v>186</v>
      </c>
      <c r="D102" t="s">
        <v>193</v>
      </c>
      <c r="E102" t="s">
        <v>584</v>
      </c>
      <c r="F102" t="s">
        <v>397</v>
      </c>
    </row>
    <row r="103" spans="2:6" x14ac:dyDescent="0.35">
      <c r="B103" t="s">
        <v>398</v>
      </c>
      <c r="C103" t="s">
        <v>245</v>
      </c>
      <c r="D103" t="s">
        <v>197</v>
      </c>
      <c r="E103" t="s">
        <v>598</v>
      </c>
      <c r="F103" t="s">
        <v>399</v>
      </c>
    </row>
    <row r="104" spans="2:6" x14ac:dyDescent="0.35">
      <c r="B104" t="s">
        <v>400</v>
      </c>
      <c r="C104" t="s">
        <v>186</v>
      </c>
      <c r="D104" t="s">
        <v>187</v>
      </c>
      <c r="E104" t="s">
        <v>585</v>
      </c>
      <c r="F104" t="s">
        <v>401</v>
      </c>
    </row>
    <row r="105" spans="2:6" x14ac:dyDescent="0.35">
      <c r="B105" t="s">
        <v>712</v>
      </c>
      <c r="C105" t="s">
        <v>186</v>
      </c>
      <c r="D105" t="s">
        <v>187</v>
      </c>
      <c r="E105" t="s">
        <v>585</v>
      </c>
      <c r="F105" t="s">
        <v>713</v>
      </c>
    </row>
    <row r="106" spans="2:6" x14ac:dyDescent="0.35">
      <c r="B106" t="s">
        <v>402</v>
      </c>
      <c r="C106" t="s">
        <v>186</v>
      </c>
      <c r="D106" t="s">
        <v>215</v>
      </c>
      <c r="E106" t="s">
        <v>576</v>
      </c>
      <c r="F106" t="s">
        <v>403</v>
      </c>
    </row>
    <row r="107" spans="2:6" x14ac:dyDescent="0.35">
      <c r="B107" t="s">
        <v>404</v>
      </c>
      <c r="C107" t="s">
        <v>186</v>
      </c>
      <c r="D107" t="s">
        <v>208</v>
      </c>
      <c r="E107" t="s">
        <v>606</v>
      </c>
      <c r="F107" t="s">
        <v>405</v>
      </c>
    </row>
    <row r="108" spans="2:6" x14ac:dyDescent="0.35">
      <c r="B108" t="s">
        <v>406</v>
      </c>
      <c r="C108" t="s">
        <v>186</v>
      </c>
      <c r="D108" t="s">
        <v>193</v>
      </c>
      <c r="E108" t="s">
        <v>593</v>
      </c>
      <c r="F108" t="s">
        <v>407</v>
      </c>
    </row>
    <row r="109" spans="2:6" x14ac:dyDescent="0.35">
      <c r="B109" t="s">
        <v>408</v>
      </c>
      <c r="C109" t="s">
        <v>186</v>
      </c>
      <c r="D109" t="s">
        <v>187</v>
      </c>
      <c r="E109" t="s">
        <v>576</v>
      </c>
      <c r="F109" t="s">
        <v>409</v>
      </c>
    </row>
    <row r="110" spans="2:6" x14ac:dyDescent="0.35">
      <c r="B110" t="s">
        <v>410</v>
      </c>
      <c r="C110" t="s">
        <v>192</v>
      </c>
      <c r="D110" t="s">
        <v>187</v>
      </c>
      <c r="E110" t="s">
        <v>587</v>
      </c>
      <c r="F110" t="s">
        <v>411</v>
      </c>
    </row>
    <row r="111" spans="2:6" x14ac:dyDescent="0.35">
      <c r="B111" t="s">
        <v>412</v>
      </c>
      <c r="C111" t="s">
        <v>186</v>
      </c>
      <c r="D111" t="s">
        <v>193</v>
      </c>
      <c r="E111" t="s">
        <v>576</v>
      </c>
      <c r="F111" t="s">
        <v>413</v>
      </c>
    </row>
    <row r="112" spans="2:6" x14ac:dyDescent="0.35">
      <c r="B112" t="s">
        <v>414</v>
      </c>
      <c r="C112" t="s">
        <v>186</v>
      </c>
      <c r="D112" t="s">
        <v>193</v>
      </c>
      <c r="E112" t="s">
        <v>576</v>
      </c>
      <c r="F112" t="s">
        <v>415</v>
      </c>
    </row>
    <row r="113" spans="2:6" x14ac:dyDescent="0.35">
      <c r="B113" t="s">
        <v>416</v>
      </c>
      <c r="C113" t="s">
        <v>186</v>
      </c>
      <c r="D113" t="s">
        <v>215</v>
      </c>
      <c r="E113" t="s">
        <v>606</v>
      </c>
      <c r="F113" t="s">
        <v>417</v>
      </c>
    </row>
    <row r="114" spans="2:6" x14ac:dyDescent="0.35">
      <c r="B114" t="s">
        <v>418</v>
      </c>
      <c r="C114" t="s">
        <v>207</v>
      </c>
      <c r="D114" t="s">
        <v>187</v>
      </c>
      <c r="E114" t="s">
        <v>598</v>
      </c>
      <c r="F114" t="s">
        <v>419</v>
      </c>
    </row>
    <row r="115" spans="2:6" x14ac:dyDescent="0.35">
      <c r="B115" t="s">
        <v>420</v>
      </c>
      <c r="C115" t="s">
        <v>186</v>
      </c>
      <c r="D115" t="s">
        <v>197</v>
      </c>
      <c r="E115" t="s">
        <v>576</v>
      </c>
      <c r="F115" t="s">
        <v>421</v>
      </c>
    </row>
    <row r="116" spans="2:6" x14ac:dyDescent="0.35">
      <c r="B116" t="s">
        <v>422</v>
      </c>
      <c r="C116" t="s">
        <v>192</v>
      </c>
      <c r="D116" t="s">
        <v>187</v>
      </c>
      <c r="E116" t="s">
        <v>613</v>
      </c>
      <c r="F116" t="s">
        <v>423</v>
      </c>
    </row>
    <row r="117" spans="2:6" x14ac:dyDescent="0.35">
      <c r="B117" t="s">
        <v>424</v>
      </c>
      <c r="C117" t="s">
        <v>207</v>
      </c>
      <c r="D117" t="s">
        <v>215</v>
      </c>
      <c r="E117" t="s">
        <v>614</v>
      </c>
      <c r="F117" t="s">
        <v>425</v>
      </c>
    </row>
    <row r="118" spans="2:6" x14ac:dyDescent="0.35">
      <c r="B118" t="s">
        <v>426</v>
      </c>
      <c r="C118" t="s">
        <v>186</v>
      </c>
      <c r="D118" t="s">
        <v>215</v>
      </c>
      <c r="E118" t="s">
        <v>583</v>
      </c>
      <c r="F118" t="s">
        <v>427</v>
      </c>
    </row>
    <row r="119" spans="2:6" x14ac:dyDescent="0.35">
      <c r="B119" t="s">
        <v>428</v>
      </c>
      <c r="C119" t="s">
        <v>186</v>
      </c>
      <c r="D119" t="s">
        <v>197</v>
      </c>
      <c r="E119" t="s">
        <v>576</v>
      </c>
      <c r="F119" t="s">
        <v>429</v>
      </c>
    </row>
    <row r="120" spans="2:6" x14ac:dyDescent="0.35">
      <c r="B120" t="s">
        <v>430</v>
      </c>
      <c r="C120" t="s">
        <v>245</v>
      </c>
      <c r="D120" t="s">
        <v>187</v>
      </c>
      <c r="E120" t="s">
        <v>584</v>
      </c>
      <c r="F120" t="s">
        <v>431</v>
      </c>
    </row>
    <row r="121" spans="2:6" x14ac:dyDescent="0.35">
      <c r="B121" t="s">
        <v>432</v>
      </c>
      <c r="C121" t="s">
        <v>186</v>
      </c>
      <c r="D121" t="s">
        <v>187</v>
      </c>
      <c r="E121" t="s">
        <v>615</v>
      </c>
      <c r="F121" t="s">
        <v>433</v>
      </c>
    </row>
    <row r="122" spans="2:6" x14ac:dyDescent="0.35">
      <c r="B122" t="s">
        <v>434</v>
      </c>
      <c r="C122" t="s">
        <v>186</v>
      </c>
      <c r="D122" t="s">
        <v>263</v>
      </c>
      <c r="E122" t="s">
        <v>593</v>
      </c>
      <c r="F122" t="s">
        <v>435</v>
      </c>
    </row>
    <row r="123" spans="2:6" x14ac:dyDescent="0.35">
      <c r="B123" t="s">
        <v>436</v>
      </c>
      <c r="C123" t="s">
        <v>186</v>
      </c>
      <c r="D123" t="s">
        <v>263</v>
      </c>
      <c r="E123" t="s">
        <v>579</v>
      </c>
      <c r="F123" t="s">
        <v>437</v>
      </c>
    </row>
    <row r="124" spans="2:6" x14ac:dyDescent="0.35">
      <c r="B124" t="s">
        <v>438</v>
      </c>
      <c r="C124" t="s">
        <v>186</v>
      </c>
      <c r="D124" t="s">
        <v>215</v>
      </c>
      <c r="E124" t="s">
        <v>576</v>
      </c>
      <c r="F124" t="s">
        <v>439</v>
      </c>
    </row>
    <row r="125" spans="2:6" x14ac:dyDescent="0.35">
      <c r="B125" t="s">
        <v>440</v>
      </c>
      <c r="C125" t="s">
        <v>245</v>
      </c>
      <c r="D125" t="s">
        <v>215</v>
      </c>
      <c r="E125" t="s">
        <v>583</v>
      </c>
      <c r="F125" t="s">
        <v>441</v>
      </c>
    </row>
    <row r="126" spans="2:6" x14ac:dyDescent="0.35">
      <c r="B126" t="s">
        <v>442</v>
      </c>
      <c r="C126" t="s">
        <v>186</v>
      </c>
      <c r="D126" t="s">
        <v>263</v>
      </c>
      <c r="E126" t="s">
        <v>606</v>
      </c>
      <c r="F126" t="s">
        <v>443</v>
      </c>
    </row>
    <row r="127" spans="2:6" x14ac:dyDescent="0.35">
      <c r="B127" t="s">
        <v>444</v>
      </c>
      <c r="C127" t="s">
        <v>186</v>
      </c>
      <c r="D127" t="s">
        <v>197</v>
      </c>
      <c r="E127" t="s">
        <v>616</v>
      </c>
      <c r="F127" t="s">
        <v>445</v>
      </c>
    </row>
    <row r="128" spans="2:6" x14ac:dyDescent="0.35">
      <c r="B128" t="s">
        <v>446</v>
      </c>
      <c r="C128" t="s">
        <v>245</v>
      </c>
      <c r="D128" t="s">
        <v>187</v>
      </c>
      <c r="E128" t="s">
        <v>580</v>
      </c>
      <c r="F128" t="s">
        <v>447</v>
      </c>
    </row>
    <row r="129" spans="2:6" x14ac:dyDescent="0.35">
      <c r="B129" t="s">
        <v>448</v>
      </c>
      <c r="C129" t="s">
        <v>186</v>
      </c>
      <c r="D129" t="s">
        <v>193</v>
      </c>
      <c r="E129" t="s">
        <v>583</v>
      </c>
      <c r="F129" t="s">
        <v>449</v>
      </c>
    </row>
    <row r="130" spans="2:6" x14ac:dyDescent="0.35">
      <c r="B130" t="s">
        <v>450</v>
      </c>
      <c r="C130" t="s">
        <v>186</v>
      </c>
      <c r="D130" t="s">
        <v>187</v>
      </c>
      <c r="E130" t="s">
        <v>583</v>
      </c>
      <c r="F130" t="s">
        <v>451</v>
      </c>
    </row>
    <row r="131" spans="2:6" x14ac:dyDescent="0.35">
      <c r="B131" t="s">
        <v>452</v>
      </c>
      <c r="C131" t="s">
        <v>186</v>
      </c>
      <c r="D131" t="s">
        <v>193</v>
      </c>
      <c r="E131" t="s">
        <v>591</v>
      </c>
      <c r="F131" t="s">
        <v>453</v>
      </c>
    </row>
    <row r="132" spans="2:6" x14ac:dyDescent="0.35">
      <c r="B132" t="s">
        <v>454</v>
      </c>
      <c r="C132" t="s">
        <v>186</v>
      </c>
      <c r="D132" t="s">
        <v>197</v>
      </c>
      <c r="E132" t="s">
        <v>617</v>
      </c>
      <c r="F132" t="s">
        <v>455</v>
      </c>
    </row>
    <row r="133" spans="2:6" x14ac:dyDescent="0.35">
      <c r="B133" t="s">
        <v>456</v>
      </c>
      <c r="C133" t="s">
        <v>186</v>
      </c>
      <c r="D133" t="s">
        <v>187</v>
      </c>
      <c r="E133" t="s">
        <v>618</v>
      </c>
      <c r="F133" t="s">
        <v>457</v>
      </c>
    </row>
    <row r="134" spans="2:6" x14ac:dyDescent="0.35">
      <c r="B134" t="s">
        <v>458</v>
      </c>
      <c r="C134" t="s">
        <v>186</v>
      </c>
      <c r="D134" t="s">
        <v>215</v>
      </c>
      <c r="E134" t="s">
        <v>619</v>
      </c>
      <c r="F134" t="s">
        <v>459</v>
      </c>
    </row>
    <row r="135" spans="2:6" x14ac:dyDescent="0.35">
      <c r="B135" t="s">
        <v>460</v>
      </c>
      <c r="C135" t="s">
        <v>186</v>
      </c>
      <c r="D135" t="s">
        <v>263</v>
      </c>
      <c r="E135" t="s">
        <v>617</v>
      </c>
      <c r="F135" t="s">
        <v>461</v>
      </c>
    </row>
    <row r="136" spans="2:6" x14ac:dyDescent="0.35">
      <c r="B136" t="s">
        <v>462</v>
      </c>
      <c r="C136" t="s">
        <v>186</v>
      </c>
      <c r="D136" t="s">
        <v>193</v>
      </c>
      <c r="E136" t="s">
        <v>588</v>
      </c>
      <c r="F136" t="s">
        <v>463</v>
      </c>
    </row>
    <row r="137" spans="2:6" x14ac:dyDescent="0.35">
      <c r="B137" t="s">
        <v>464</v>
      </c>
      <c r="C137" t="s">
        <v>186</v>
      </c>
      <c r="D137" t="s">
        <v>187</v>
      </c>
      <c r="E137" t="s">
        <v>617</v>
      </c>
      <c r="F137" t="s">
        <v>465</v>
      </c>
    </row>
    <row r="138" spans="2:6" x14ac:dyDescent="0.35">
      <c r="B138" t="s">
        <v>466</v>
      </c>
      <c r="C138" t="s">
        <v>186</v>
      </c>
      <c r="D138" t="s">
        <v>263</v>
      </c>
      <c r="E138" t="s">
        <v>584</v>
      </c>
      <c r="F138" t="s">
        <v>467</v>
      </c>
    </row>
    <row r="139" spans="2:6" x14ac:dyDescent="0.35">
      <c r="B139" t="s">
        <v>468</v>
      </c>
      <c r="C139" t="s">
        <v>186</v>
      </c>
      <c r="D139" t="s">
        <v>187</v>
      </c>
      <c r="E139" t="s">
        <v>576</v>
      </c>
      <c r="F139" t="s">
        <v>469</v>
      </c>
    </row>
    <row r="140" spans="2:6" x14ac:dyDescent="0.35">
      <c r="B140" t="s">
        <v>470</v>
      </c>
      <c r="C140" t="s">
        <v>207</v>
      </c>
      <c r="D140" t="s">
        <v>187</v>
      </c>
      <c r="E140" t="s">
        <v>601</v>
      </c>
      <c r="F140" t="s">
        <v>471</v>
      </c>
    </row>
    <row r="141" spans="2:6" x14ac:dyDescent="0.35">
      <c r="B141" t="s">
        <v>472</v>
      </c>
      <c r="C141" t="s">
        <v>186</v>
      </c>
      <c r="D141" t="s">
        <v>187</v>
      </c>
      <c r="E141" t="s">
        <v>576</v>
      </c>
      <c r="F141" t="s">
        <v>473</v>
      </c>
    </row>
    <row r="142" spans="2:6" x14ac:dyDescent="0.35">
      <c r="B142" t="s">
        <v>474</v>
      </c>
      <c r="C142" t="s">
        <v>186</v>
      </c>
      <c r="D142" t="s">
        <v>187</v>
      </c>
      <c r="E142" t="s">
        <v>620</v>
      </c>
      <c r="F142" t="s">
        <v>475</v>
      </c>
    </row>
    <row r="143" spans="2:6" x14ac:dyDescent="0.35">
      <c r="B143" t="s">
        <v>476</v>
      </c>
      <c r="C143" t="s">
        <v>186</v>
      </c>
      <c r="D143" t="s">
        <v>187</v>
      </c>
      <c r="E143" t="s">
        <v>580</v>
      </c>
      <c r="F143" t="s">
        <v>477</v>
      </c>
    </row>
    <row r="144" spans="2:6" x14ac:dyDescent="0.35">
      <c r="B144" t="s">
        <v>478</v>
      </c>
      <c r="C144" t="s">
        <v>186</v>
      </c>
      <c r="D144" t="s">
        <v>187</v>
      </c>
      <c r="E144" t="s">
        <v>596</v>
      </c>
      <c r="F144" t="s">
        <v>479</v>
      </c>
    </row>
    <row r="145" spans="2:6" x14ac:dyDescent="0.35">
      <c r="B145" t="s">
        <v>480</v>
      </c>
      <c r="C145" t="s">
        <v>186</v>
      </c>
      <c r="D145" t="s">
        <v>187</v>
      </c>
      <c r="E145" t="s">
        <v>597</v>
      </c>
      <c r="F145" t="s">
        <v>481</v>
      </c>
    </row>
    <row r="146" spans="2:6" x14ac:dyDescent="0.35">
      <c r="B146" t="s">
        <v>482</v>
      </c>
      <c r="C146" t="s">
        <v>207</v>
      </c>
      <c r="D146" t="s">
        <v>187</v>
      </c>
      <c r="E146" t="s">
        <v>621</v>
      </c>
      <c r="F146" t="s">
        <v>483</v>
      </c>
    </row>
    <row r="147" spans="2:6" x14ac:dyDescent="0.35">
      <c r="B147" t="s">
        <v>484</v>
      </c>
      <c r="C147" t="s">
        <v>192</v>
      </c>
      <c r="D147" t="s">
        <v>187</v>
      </c>
      <c r="E147" t="s">
        <v>622</v>
      </c>
      <c r="F147" t="s">
        <v>485</v>
      </c>
    </row>
    <row r="148" spans="2:6" x14ac:dyDescent="0.35">
      <c r="B148" t="s">
        <v>486</v>
      </c>
      <c r="C148" t="s">
        <v>256</v>
      </c>
      <c r="D148" t="s">
        <v>215</v>
      </c>
      <c r="E148" t="s">
        <v>623</v>
      </c>
      <c r="F148" t="s">
        <v>487</v>
      </c>
    </row>
    <row r="149" spans="2:6" x14ac:dyDescent="0.35">
      <c r="B149" t="s">
        <v>488</v>
      </c>
      <c r="C149" t="s">
        <v>245</v>
      </c>
      <c r="D149" t="s">
        <v>215</v>
      </c>
      <c r="E149" t="s">
        <v>623</v>
      </c>
      <c r="F149" t="s">
        <v>489</v>
      </c>
    </row>
    <row r="150" spans="2:6" x14ac:dyDescent="0.35">
      <c r="B150" t="s">
        <v>490</v>
      </c>
      <c r="C150" t="s">
        <v>245</v>
      </c>
      <c r="D150" t="s">
        <v>215</v>
      </c>
      <c r="E150" t="s">
        <v>623</v>
      </c>
      <c r="F150" t="s">
        <v>491</v>
      </c>
    </row>
    <row r="151" spans="2:6" x14ac:dyDescent="0.35">
      <c r="B151" t="s">
        <v>492</v>
      </c>
      <c r="C151" t="s">
        <v>186</v>
      </c>
      <c r="D151" t="s">
        <v>187</v>
      </c>
      <c r="E151" t="s">
        <v>583</v>
      </c>
      <c r="F151" t="s">
        <v>493</v>
      </c>
    </row>
    <row r="152" spans="2:6" x14ac:dyDescent="0.35">
      <c r="B152" t="s">
        <v>494</v>
      </c>
      <c r="C152" t="s">
        <v>186</v>
      </c>
      <c r="D152" t="s">
        <v>208</v>
      </c>
      <c r="E152" t="s">
        <v>599</v>
      </c>
      <c r="F152" t="s">
        <v>495</v>
      </c>
    </row>
    <row r="153" spans="2:6" x14ac:dyDescent="0.35">
      <c r="B153" t="s">
        <v>496</v>
      </c>
      <c r="C153" t="s">
        <v>186</v>
      </c>
      <c r="D153" t="s">
        <v>193</v>
      </c>
      <c r="E153" t="s">
        <v>593</v>
      </c>
      <c r="F153" t="s">
        <v>497</v>
      </c>
    </row>
    <row r="154" spans="2:6" x14ac:dyDescent="0.35">
      <c r="B154" t="s">
        <v>498</v>
      </c>
      <c r="C154" t="s">
        <v>186</v>
      </c>
      <c r="D154" t="s">
        <v>193</v>
      </c>
      <c r="E154" t="s">
        <v>612</v>
      </c>
      <c r="F154" t="s">
        <v>499</v>
      </c>
    </row>
    <row r="155" spans="2:6" x14ac:dyDescent="0.35">
      <c r="B155" t="s">
        <v>500</v>
      </c>
      <c r="C155" t="s">
        <v>186</v>
      </c>
      <c r="D155" t="s">
        <v>193</v>
      </c>
      <c r="E155" t="s">
        <v>597</v>
      </c>
      <c r="F155" t="s">
        <v>501</v>
      </c>
    </row>
    <row r="156" spans="2:6" x14ac:dyDescent="0.35">
      <c r="B156" t="s">
        <v>502</v>
      </c>
      <c r="C156" t="s">
        <v>207</v>
      </c>
      <c r="D156" t="s">
        <v>187</v>
      </c>
      <c r="E156" t="s">
        <v>607</v>
      </c>
      <c r="F156" t="s">
        <v>503</v>
      </c>
    </row>
    <row r="157" spans="2:6" x14ac:dyDescent="0.35">
      <c r="B157" t="s">
        <v>504</v>
      </c>
      <c r="C157" t="s">
        <v>245</v>
      </c>
      <c r="D157" t="s">
        <v>187</v>
      </c>
      <c r="E157" t="s">
        <v>601</v>
      </c>
      <c r="F157" t="s">
        <v>505</v>
      </c>
    </row>
    <row r="158" spans="2:6" x14ac:dyDescent="0.35">
      <c r="B158" t="s">
        <v>506</v>
      </c>
      <c r="C158" t="s">
        <v>186</v>
      </c>
      <c r="D158" t="s">
        <v>187</v>
      </c>
      <c r="E158" t="s">
        <v>595</v>
      </c>
      <c r="F158" t="s">
        <v>507</v>
      </c>
    </row>
    <row r="159" spans="2:6" x14ac:dyDescent="0.35">
      <c r="B159" t="s">
        <v>508</v>
      </c>
      <c r="C159" t="s">
        <v>207</v>
      </c>
      <c r="D159" t="s">
        <v>187</v>
      </c>
      <c r="E159" t="s">
        <v>598</v>
      </c>
      <c r="F159" t="s">
        <v>509</v>
      </c>
    </row>
    <row r="160" spans="2:6" x14ac:dyDescent="0.35">
      <c r="B160" t="s">
        <v>510</v>
      </c>
      <c r="C160" t="s">
        <v>245</v>
      </c>
      <c r="D160" t="s">
        <v>215</v>
      </c>
      <c r="E160" t="s">
        <v>591</v>
      </c>
      <c r="F160" t="s">
        <v>511</v>
      </c>
    </row>
    <row r="161" spans="2:6" x14ac:dyDescent="0.35">
      <c r="B161" t="s">
        <v>512</v>
      </c>
      <c r="C161" t="s">
        <v>186</v>
      </c>
      <c r="D161" t="s">
        <v>187</v>
      </c>
      <c r="E161" t="s">
        <v>583</v>
      </c>
      <c r="F161" t="s">
        <v>513</v>
      </c>
    </row>
    <row r="162" spans="2:6" x14ac:dyDescent="0.35">
      <c r="B162" t="s">
        <v>514</v>
      </c>
      <c r="C162" t="s">
        <v>207</v>
      </c>
      <c r="D162" t="s">
        <v>187</v>
      </c>
      <c r="E162" t="s">
        <v>589</v>
      </c>
      <c r="F162" t="s">
        <v>515</v>
      </c>
    </row>
    <row r="163" spans="2:6" x14ac:dyDescent="0.35">
      <c r="B163" t="s">
        <v>516</v>
      </c>
      <c r="C163" t="s">
        <v>186</v>
      </c>
      <c r="D163" t="s">
        <v>187</v>
      </c>
      <c r="E163" t="s">
        <v>601</v>
      </c>
      <c r="F163" t="s">
        <v>517</v>
      </c>
    </row>
    <row r="164" spans="2:6" x14ac:dyDescent="0.35">
      <c r="B164" t="s">
        <v>518</v>
      </c>
      <c r="C164" t="s">
        <v>186</v>
      </c>
      <c r="D164" t="s">
        <v>187</v>
      </c>
      <c r="E164" t="s">
        <v>601</v>
      </c>
      <c r="F164" t="s">
        <v>519</v>
      </c>
    </row>
    <row r="165" spans="2:6" x14ac:dyDescent="0.35">
      <c r="B165" t="s">
        <v>520</v>
      </c>
      <c r="C165" t="s">
        <v>186</v>
      </c>
      <c r="D165" t="s">
        <v>187</v>
      </c>
      <c r="E165" t="s">
        <v>576</v>
      </c>
      <c r="F165" t="s">
        <v>521</v>
      </c>
    </row>
    <row r="166" spans="2:6" x14ac:dyDescent="0.35">
      <c r="B166" t="s">
        <v>522</v>
      </c>
      <c r="C166" t="s">
        <v>186</v>
      </c>
      <c r="D166" t="s">
        <v>197</v>
      </c>
      <c r="E166" t="s">
        <v>624</v>
      </c>
      <c r="F166" t="s">
        <v>523</v>
      </c>
    </row>
    <row r="167" spans="2:6" x14ac:dyDescent="0.35">
      <c r="B167" t="s">
        <v>524</v>
      </c>
      <c r="C167" t="s">
        <v>186</v>
      </c>
      <c r="D167" t="s">
        <v>187</v>
      </c>
      <c r="E167" t="s">
        <v>611</v>
      </c>
      <c r="F167" t="s">
        <v>525</v>
      </c>
    </row>
    <row r="168" spans="2:6" x14ac:dyDescent="0.35">
      <c r="B168" t="s">
        <v>526</v>
      </c>
      <c r="C168" t="s">
        <v>186</v>
      </c>
      <c r="D168" t="s">
        <v>187</v>
      </c>
      <c r="E168" t="s">
        <v>611</v>
      </c>
      <c r="F168" t="s">
        <v>527</v>
      </c>
    </row>
    <row r="169" spans="2:6" x14ac:dyDescent="0.35">
      <c r="B169" t="s">
        <v>528</v>
      </c>
      <c r="C169" t="s">
        <v>186</v>
      </c>
      <c r="D169" t="s">
        <v>193</v>
      </c>
      <c r="E169" t="s">
        <v>576</v>
      </c>
      <c r="F169" t="s">
        <v>529</v>
      </c>
    </row>
    <row r="170" spans="2:6" x14ac:dyDescent="0.35">
      <c r="B170" t="s">
        <v>530</v>
      </c>
      <c r="C170" t="s">
        <v>186</v>
      </c>
      <c r="D170" t="s">
        <v>187</v>
      </c>
      <c r="E170" t="s">
        <v>583</v>
      </c>
      <c r="F170" t="s">
        <v>531</v>
      </c>
    </row>
    <row r="171" spans="2:6" x14ac:dyDescent="0.35">
      <c r="B171" t="s">
        <v>532</v>
      </c>
      <c r="C171" t="s">
        <v>186</v>
      </c>
      <c r="D171" t="s">
        <v>208</v>
      </c>
      <c r="E171" t="s">
        <v>576</v>
      </c>
      <c r="F171" t="s">
        <v>533</v>
      </c>
    </row>
    <row r="172" spans="2:6" x14ac:dyDescent="0.35">
      <c r="B172" t="s">
        <v>534</v>
      </c>
      <c r="C172" t="s">
        <v>207</v>
      </c>
      <c r="D172" t="s">
        <v>187</v>
      </c>
      <c r="E172" t="s">
        <v>601</v>
      </c>
      <c r="F172" t="s">
        <v>535</v>
      </c>
    </row>
    <row r="173" spans="2:6" x14ac:dyDescent="0.35">
      <c r="B173" t="s">
        <v>536</v>
      </c>
      <c r="C173" t="s">
        <v>186</v>
      </c>
      <c r="D173" t="s">
        <v>187</v>
      </c>
      <c r="E173" t="s">
        <v>583</v>
      </c>
      <c r="F173" t="s">
        <v>537</v>
      </c>
    </row>
    <row r="174" spans="2:6" x14ac:dyDescent="0.35">
      <c r="B174" t="s">
        <v>538</v>
      </c>
      <c r="C174" t="s">
        <v>186</v>
      </c>
      <c r="D174" t="s">
        <v>263</v>
      </c>
      <c r="E174" t="s">
        <v>576</v>
      </c>
      <c r="F174" t="s">
        <v>539</v>
      </c>
    </row>
    <row r="175" spans="2:6" x14ac:dyDescent="0.35">
      <c r="B175" t="s">
        <v>540</v>
      </c>
      <c r="C175" t="s">
        <v>186</v>
      </c>
      <c r="D175" t="s">
        <v>215</v>
      </c>
      <c r="E175" t="s">
        <v>625</v>
      </c>
      <c r="F175" t="s">
        <v>541</v>
      </c>
    </row>
    <row r="176" spans="2:6" x14ac:dyDescent="0.35">
      <c r="B176" t="s">
        <v>542</v>
      </c>
      <c r="C176" t="s">
        <v>207</v>
      </c>
      <c r="D176" t="s">
        <v>187</v>
      </c>
      <c r="E176" t="s">
        <v>591</v>
      </c>
      <c r="F176" t="s">
        <v>543</v>
      </c>
    </row>
    <row r="177" spans="2:6" x14ac:dyDescent="0.35">
      <c r="B177" t="s">
        <v>544</v>
      </c>
      <c r="C177" t="s">
        <v>245</v>
      </c>
      <c r="D177" t="s">
        <v>197</v>
      </c>
      <c r="E177" t="s">
        <v>600</v>
      </c>
      <c r="F177" t="s">
        <v>545</v>
      </c>
    </row>
    <row r="178" spans="2:6" x14ac:dyDescent="0.35">
      <c r="B178" t="s">
        <v>546</v>
      </c>
      <c r="C178" t="s">
        <v>186</v>
      </c>
      <c r="D178" t="s">
        <v>187</v>
      </c>
      <c r="E178" t="s">
        <v>576</v>
      </c>
      <c r="F178" t="s">
        <v>547</v>
      </c>
    </row>
    <row r="179" spans="2:6" x14ac:dyDescent="0.35">
      <c r="B179" t="s">
        <v>548</v>
      </c>
      <c r="C179" t="s">
        <v>207</v>
      </c>
      <c r="D179" t="s">
        <v>187</v>
      </c>
      <c r="E179" t="s">
        <v>598</v>
      </c>
      <c r="F179" t="s">
        <v>549</v>
      </c>
    </row>
    <row r="180" spans="2:6" x14ac:dyDescent="0.35">
      <c r="B180" t="s">
        <v>550</v>
      </c>
      <c r="C180" t="s">
        <v>256</v>
      </c>
      <c r="D180" t="s">
        <v>193</v>
      </c>
      <c r="E180" t="s">
        <v>583</v>
      </c>
      <c r="F180" t="s">
        <v>551</v>
      </c>
    </row>
    <row r="181" spans="2:6" x14ac:dyDescent="0.35">
      <c r="B181" t="s">
        <v>552</v>
      </c>
      <c r="C181" t="s">
        <v>245</v>
      </c>
      <c r="D181" t="s">
        <v>193</v>
      </c>
      <c r="E181" t="s">
        <v>626</v>
      </c>
      <c r="F181" t="s">
        <v>553</v>
      </c>
    </row>
    <row r="182" spans="2:6" x14ac:dyDescent="0.35">
      <c r="B182" t="s">
        <v>554</v>
      </c>
      <c r="C182" t="s">
        <v>186</v>
      </c>
      <c r="D182" t="s">
        <v>263</v>
      </c>
      <c r="E182" t="s">
        <v>591</v>
      </c>
      <c r="F182" t="s">
        <v>555</v>
      </c>
    </row>
    <row r="183" spans="2:6" x14ac:dyDescent="0.35">
      <c r="B183" t="s">
        <v>556</v>
      </c>
      <c r="C183" t="s">
        <v>186</v>
      </c>
      <c r="D183" t="s">
        <v>193</v>
      </c>
      <c r="E183" t="s">
        <v>593</v>
      </c>
      <c r="F183" t="s">
        <v>557</v>
      </c>
    </row>
    <row r="184" spans="2:6" x14ac:dyDescent="0.35">
      <c r="B184" t="s">
        <v>558</v>
      </c>
      <c r="C184" t="s">
        <v>186</v>
      </c>
      <c r="D184" t="s">
        <v>197</v>
      </c>
      <c r="E184" t="s">
        <v>591</v>
      </c>
      <c r="F184" t="s">
        <v>559</v>
      </c>
    </row>
    <row r="185" spans="2:6" x14ac:dyDescent="0.35">
      <c r="B185" t="s">
        <v>560</v>
      </c>
      <c r="C185" t="s">
        <v>186</v>
      </c>
      <c r="D185" t="s">
        <v>263</v>
      </c>
      <c r="E185" t="s">
        <v>576</v>
      </c>
      <c r="F185" t="s">
        <v>561</v>
      </c>
    </row>
    <row r="186" spans="2:6" x14ac:dyDescent="0.35">
      <c r="B186" t="s">
        <v>562</v>
      </c>
      <c r="C186" t="s">
        <v>245</v>
      </c>
      <c r="D186" t="s">
        <v>215</v>
      </c>
      <c r="E186" t="s">
        <v>591</v>
      </c>
      <c r="F186" t="s">
        <v>563</v>
      </c>
    </row>
    <row r="187" spans="2:6" x14ac:dyDescent="0.35">
      <c r="B187" t="s">
        <v>564</v>
      </c>
      <c r="C187" t="s">
        <v>186</v>
      </c>
      <c r="D187" t="s">
        <v>187</v>
      </c>
      <c r="E187" t="s">
        <v>593</v>
      </c>
      <c r="F187" t="s">
        <v>565</v>
      </c>
    </row>
    <row r="188" spans="2:6" x14ac:dyDescent="0.35">
      <c r="B188" t="s">
        <v>566</v>
      </c>
      <c r="C188" t="s">
        <v>186</v>
      </c>
      <c r="D188" t="s">
        <v>197</v>
      </c>
      <c r="E188" t="s">
        <v>584</v>
      </c>
      <c r="F188" t="s">
        <v>567</v>
      </c>
    </row>
    <row r="189" spans="2:6" x14ac:dyDescent="0.35">
      <c r="B189" t="s">
        <v>568</v>
      </c>
      <c r="C189" t="s">
        <v>186</v>
      </c>
      <c r="D189" t="s">
        <v>263</v>
      </c>
      <c r="E189" t="s">
        <v>583</v>
      </c>
      <c r="F189" t="s">
        <v>569</v>
      </c>
    </row>
    <row r="190" spans="2:6" x14ac:dyDescent="0.35">
      <c r="B190" t="s">
        <v>570</v>
      </c>
      <c r="C190" t="s">
        <v>207</v>
      </c>
      <c r="D190" t="s">
        <v>187</v>
      </c>
      <c r="E190" t="s">
        <v>598</v>
      </c>
      <c r="F190" t="s">
        <v>571</v>
      </c>
    </row>
    <row r="191" spans="2:6" x14ac:dyDescent="0.35">
      <c r="B191" t="s">
        <v>572</v>
      </c>
      <c r="C191" t="s">
        <v>186</v>
      </c>
      <c r="D191" t="s">
        <v>187</v>
      </c>
      <c r="E191" t="s">
        <v>627</v>
      </c>
      <c r="F191" t="s">
        <v>573</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65"/>
  <sheetViews>
    <sheetView zoomScale="40" zoomScaleNormal="40" workbookViewId="0">
      <selection activeCell="B6" sqref="B6"/>
    </sheetView>
  </sheetViews>
  <sheetFormatPr defaultColWidth="255.36328125" defaultRowHeight="29.5" x14ac:dyDescent="0.55000000000000004"/>
  <cols>
    <col min="1" max="1" width="255.54296875" style="1" bestFit="1" customWidth="1"/>
    <col min="2" max="16384" width="255.36328125" style="1"/>
  </cols>
  <sheetData>
    <row r="1" spans="1:1" x14ac:dyDescent="0.55000000000000004">
      <c r="A1" s="4"/>
    </row>
    <row r="2" spans="1:1" x14ac:dyDescent="0.55000000000000004">
      <c r="A2" s="23"/>
    </row>
    <row r="3" spans="1:1" ht="119" x14ac:dyDescent="0.55000000000000004">
      <c r="A3" s="24" t="s">
        <v>707</v>
      </c>
    </row>
    <row r="4" spans="1:1" ht="30" thickBot="1" x14ac:dyDescent="0.6"/>
    <row r="5" spans="1:1" ht="30" x14ac:dyDescent="0.55000000000000004">
      <c r="A5" s="25" t="s">
        <v>671</v>
      </c>
    </row>
    <row r="6" spans="1:1" ht="177" x14ac:dyDescent="0.55000000000000004">
      <c r="A6" s="26" t="s">
        <v>672</v>
      </c>
    </row>
    <row r="7" spans="1:1" ht="30" x14ac:dyDescent="0.55000000000000004">
      <c r="A7" s="27" t="s">
        <v>673</v>
      </c>
    </row>
    <row r="8" spans="1:1" ht="177" x14ac:dyDescent="0.55000000000000004">
      <c r="A8" s="26" t="s">
        <v>674</v>
      </c>
    </row>
    <row r="9" spans="1:1" ht="118" x14ac:dyDescent="0.55000000000000004">
      <c r="A9" s="26" t="s">
        <v>675</v>
      </c>
    </row>
    <row r="10" spans="1:1" ht="147.5" x14ac:dyDescent="0.55000000000000004">
      <c r="A10" s="26" t="s">
        <v>676</v>
      </c>
    </row>
    <row r="11" spans="1:1" ht="30" x14ac:dyDescent="0.55000000000000004">
      <c r="A11" s="27" t="s">
        <v>677</v>
      </c>
    </row>
    <row r="12" spans="1:1" x14ac:dyDescent="0.55000000000000004">
      <c r="A12" s="26" t="s">
        <v>678</v>
      </c>
    </row>
    <row r="13" spans="1:1" x14ac:dyDescent="0.55000000000000004">
      <c r="A13" s="28" t="s">
        <v>679</v>
      </c>
    </row>
    <row r="14" spans="1:1" x14ac:dyDescent="0.55000000000000004">
      <c r="A14" s="28" t="s">
        <v>680</v>
      </c>
    </row>
    <row r="15" spans="1:1" x14ac:dyDescent="0.55000000000000004">
      <c r="A15" s="28" t="s">
        <v>681</v>
      </c>
    </row>
    <row r="16" spans="1:1" x14ac:dyDescent="0.55000000000000004">
      <c r="A16" s="9"/>
    </row>
    <row r="17" spans="1:1" x14ac:dyDescent="0.55000000000000004">
      <c r="A17" s="28"/>
    </row>
    <row r="18" spans="1:1" x14ac:dyDescent="0.55000000000000004">
      <c r="A18" s="28" t="s">
        <v>682</v>
      </c>
    </row>
    <row r="19" spans="1:1" x14ac:dyDescent="0.55000000000000004">
      <c r="A19" s="28" t="s">
        <v>683</v>
      </c>
    </row>
    <row r="20" spans="1:1" x14ac:dyDescent="0.55000000000000004">
      <c r="A20" s="28" t="s">
        <v>684</v>
      </c>
    </row>
    <row r="21" spans="1:1" x14ac:dyDescent="0.55000000000000004">
      <c r="A21" s="28" t="s">
        <v>685</v>
      </c>
    </row>
    <row r="22" spans="1:1" x14ac:dyDescent="0.55000000000000004">
      <c r="A22" s="28" t="s">
        <v>686</v>
      </c>
    </row>
    <row r="23" spans="1:1" x14ac:dyDescent="0.55000000000000004">
      <c r="A23" s="28" t="s">
        <v>687</v>
      </c>
    </row>
    <row r="24" spans="1:1" x14ac:dyDescent="0.55000000000000004">
      <c r="A24" s="28" t="s">
        <v>688</v>
      </c>
    </row>
    <row r="25" spans="1:1" x14ac:dyDescent="0.55000000000000004">
      <c r="A25" s="28" t="s">
        <v>689</v>
      </c>
    </row>
    <row r="26" spans="1:1" x14ac:dyDescent="0.55000000000000004">
      <c r="A26" s="28" t="s">
        <v>690</v>
      </c>
    </row>
    <row r="27" spans="1:1" ht="206.5" x14ac:dyDescent="0.55000000000000004">
      <c r="A27" s="26" t="s">
        <v>691</v>
      </c>
    </row>
    <row r="28" spans="1:1" ht="118" x14ac:dyDescent="0.55000000000000004">
      <c r="A28" s="26" t="s">
        <v>692</v>
      </c>
    </row>
    <row r="29" spans="1:1" ht="88.5" x14ac:dyDescent="0.55000000000000004">
      <c r="A29" s="26" t="s">
        <v>693</v>
      </c>
    </row>
    <row r="30" spans="1:1" x14ac:dyDescent="0.55000000000000004">
      <c r="A30" s="26" t="s">
        <v>694</v>
      </c>
    </row>
    <row r="31" spans="1:1" s="29" customFormat="1" ht="30" x14ac:dyDescent="0.6">
      <c r="A31" s="9"/>
    </row>
    <row r="32" spans="1:1" x14ac:dyDescent="0.55000000000000004">
      <c r="A32" s="26"/>
    </row>
    <row r="33" spans="1:1" ht="206.5" x14ac:dyDescent="0.55000000000000004">
      <c r="A33" s="26" t="s">
        <v>695</v>
      </c>
    </row>
    <row r="34" spans="1:1" x14ac:dyDescent="0.55000000000000004">
      <c r="A34" s="9"/>
    </row>
    <row r="35" spans="1:1" ht="30" x14ac:dyDescent="0.55000000000000004">
      <c r="A35" s="27" t="s">
        <v>696</v>
      </c>
    </row>
    <row r="36" spans="1:1" ht="59" x14ac:dyDescent="0.55000000000000004">
      <c r="A36" s="26" t="s">
        <v>697</v>
      </c>
    </row>
    <row r="37" spans="1:1" ht="118" x14ac:dyDescent="0.55000000000000004">
      <c r="A37" s="26" t="s">
        <v>698</v>
      </c>
    </row>
    <row r="38" spans="1:1" ht="30" x14ac:dyDescent="0.55000000000000004">
      <c r="A38" s="27" t="s">
        <v>699</v>
      </c>
    </row>
    <row r="39" spans="1:1" ht="236" x14ac:dyDescent="0.55000000000000004">
      <c r="A39" s="26" t="s">
        <v>700</v>
      </c>
    </row>
    <row r="40" spans="1:1" ht="30" x14ac:dyDescent="0.55000000000000004">
      <c r="A40" s="27" t="s">
        <v>701</v>
      </c>
    </row>
    <row r="41" spans="1:1" ht="59" x14ac:dyDescent="0.55000000000000004">
      <c r="A41" s="26" t="s">
        <v>702</v>
      </c>
    </row>
    <row r="42" spans="1:1" ht="59" x14ac:dyDescent="0.55000000000000004">
      <c r="A42" s="26" t="s">
        <v>703</v>
      </c>
    </row>
    <row r="43" spans="1:1" x14ac:dyDescent="0.55000000000000004">
      <c r="A43" s="30"/>
    </row>
    <row r="44" spans="1:1" x14ac:dyDescent="0.55000000000000004">
      <c r="A44" s="30"/>
    </row>
    <row r="45" spans="1:1" x14ac:dyDescent="0.55000000000000004">
      <c r="A45" s="30"/>
    </row>
    <row r="46" spans="1:1" x14ac:dyDescent="0.55000000000000004">
      <c r="A46" s="30"/>
    </row>
    <row r="47" spans="1:1" x14ac:dyDescent="0.55000000000000004">
      <c r="A47" s="30"/>
    </row>
    <row r="48" spans="1:1" x14ac:dyDescent="0.55000000000000004">
      <c r="A48" s="30"/>
    </row>
    <row r="49" spans="1:1" x14ac:dyDescent="0.55000000000000004">
      <c r="A49" s="30"/>
    </row>
    <row r="50" spans="1:1" x14ac:dyDescent="0.55000000000000004">
      <c r="A50" s="30"/>
    </row>
    <row r="51" spans="1:1" x14ac:dyDescent="0.55000000000000004">
      <c r="A51" s="30"/>
    </row>
    <row r="52" spans="1:1" x14ac:dyDescent="0.55000000000000004">
      <c r="A52" s="30"/>
    </row>
    <row r="53" spans="1:1" x14ac:dyDescent="0.55000000000000004">
      <c r="A53" s="30"/>
    </row>
    <row r="54" spans="1:1" x14ac:dyDescent="0.55000000000000004">
      <c r="A54" s="30"/>
    </row>
    <row r="55" spans="1:1" x14ac:dyDescent="0.55000000000000004">
      <c r="A55" s="30"/>
    </row>
    <row r="56" spans="1:1" x14ac:dyDescent="0.55000000000000004">
      <c r="A56" s="30"/>
    </row>
    <row r="57" spans="1:1" x14ac:dyDescent="0.55000000000000004">
      <c r="A57" s="30"/>
    </row>
    <row r="58" spans="1:1" x14ac:dyDescent="0.55000000000000004">
      <c r="A58" s="30"/>
    </row>
    <row r="59" spans="1:1" x14ac:dyDescent="0.55000000000000004">
      <c r="A59" s="30"/>
    </row>
    <row r="60" spans="1:1" x14ac:dyDescent="0.55000000000000004">
      <c r="A60" s="30"/>
    </row>
    <row r="61" spans="1:1" x14ac:dyDescent="0.55000000000000004">
      <c r="A61" s="30"/>
    </row>
    <row r="62" spans="1:1" x14ac:dyDescent="0.55000000000000004">
      <c r="A62" s="30"/>
    </row>
    <row r="63" spans="1:1" x14ac:dyDescent="0.55000000000000004">
      <c r="A63" s="30"/>
    </row>
    <row r="64" spans="1:1" x14ac:dyDescent="0.55000000000000004">
      <c r="A64" s="30"/>
    </row>
    <row r="65" spans="1:1" ht="30" thickBot="1" x14ac:dyDescent="0.6">
      <c r="A65" s="3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6:M148"/>
  <sheetViews>
    <sheetView tabSelected="1" zoomScale="60" zoomScaleNormal="60" workbookViewId="0">
      <selection activeCell="F9" sqref="F9"/>
    </sheetView>
  </sheetViews>
  <sheetFormatPr defaultColWidth="0" defaultRowHeight="29.5" x14ac:dyDescent="0.55000000000000004"/>
  <cols>
    <col min="1" max="1" width="35.26953125" style="1" customWidth="1"/>
    <col min="2" max="2" width="9.1796875" style="1" customWidth="1"/>
    <col min="3" max="3" width="48.81640625" style="1" customWidth="1"/>
    <col min="4" max="4" width="255.6328125" style="1" customWidth="1"/>
    <col min="5" max="5" width="30" style="1" customWidth="1"/>
    <col min="6" max="6" width="50.36328125" style="1" customWidth="1"/>
    <col min="7" max="7" width="78.90625" style="1" customWidth="1"/>
    <col min="8" max="8" width="52.36328125" style="1" customWidth="1"/>
    <col min="9" max="11" width="9.1796875" style="1" customWidth="1"/>
    <col min="12" max="13" width="0" style="1" hidden="1" customWidth="1"/>
    <col min="14" max="16384" width="9.1796875" style="1" hidden="1"/>
  </cols>
  <sheetData>
    <row r="6" spans="3:4" s="7" customFormat="1" x14ac:dyDescent="0.55000000000000004"/>
    <row r="7" spans="3:4" s="7" customFormat="1" ht="30" customHeight="1" x14ac:dyDescent="0.55000000000000004">
      <c r="C7" s="55" t="s">
        <v>704</v>
      </c>
      <c r="D7" s="56"/>
    </row>
    <row r="8" spans="3:4" s="7" customFormat="1" ht="29.5" customHeight="1" x14ac:dyDescent="0.55000000000000004">
      <c r="C8" s="32" t="s">
        <v>31</v>
      </c>
      <c r="D8" s="32"/>
    </row>
    <row r="9" spans="3:4" s="7" customFormat="1" ht="29.5" customHeight="1" x14ac:dyDescent="0.55000000000000004">
      <c r="C9" s="32" t="s">
        <v>0</v>
      </c>
      <c r="D9" s="32" t="str">
        <f>IF(D8="","",IFERROR(VLOOKUP(D8,Table3[#All],5,FALSE),"Not found"))</f>
        <v/>
      </c>
    </row>
    <row r="10" spans="3:4" s="7" customFormat="1" ht="29.5" customHeight="1" x14ac:dyDescent="0.55000000000000004">
      <c r="C10" s="32" t="s">
        <v>1</v>
      </c>
      <c r="D10" s="32" t="str">
        <f>IF(D8="","",IFERROR(VLOOKUP(D8,Table3[#All],2,FALSE),"Not found"))</f>
        <v/>
      </c>
    </row>
    <row r="11" spans="3:4" s="7" customFormat="1" ht="29.5" customHeight="1" x14ac:dyDescent="0.55000000000000004">
      <c r="C11" s="32" t="s">
        <v>2</v>
      </c>
      <c r="D11" s="32" t="str">
        <f>IF(D8="","",IFERROR(VLOOKUP(D8,Table3[#All],4,FALSE),"Not found"))</f>
        <v/>
      </c>
    </row>
    <row r="12" spans="3:4" s="7" customFormat="1" ht="29.5" customHeight="1" x14ac:dyDescent="0.55000000000000004">
      <c r="C12" s="32" t="s">
        <v>3</v>
      </c>
      <c r="D12" s="32" t="str">
        <f>IF(D8="","",IFERROR(VLOOKUP(D8,Table3[#All],3,FALSE),"Not found"))</f>
        <v/>
      </c>
    </row>
    <row r="13" spans="3:4" s="7" customFormat="1" ht="30" customHeight="1" x14ac:dyDescent="0.55000000000000004">
      <c r="C13" s="33" t="s">
        <v>32</v>
      </c>
      <c r="D13" s="33"/>
    </row>
    <row r="14" spans="3:4" s="7" customFormat="1" ht="29.5" customHeight="1" x14ac:dyDescent="0.55000000000000004">
      <c r="C14" s="32" t="s">
        <v>30</v>
      </c>
      <c r="D14" s="32"/>
    </row>
    <row r="15" spans="3:4" s="7" customFormat="1" ht="30" customHeight="1" x14ac:dyDescent="0.55000000000000004">
      <c r="C15" s="55" t="s">
        <v>33</v>
      </c>
      <c r="D15" s="56"/>
    </row>
    <row r="16" spans="3:4" s="7" customFormat="1" ht="29.5" customHeight="1" x14ac:dyDescent="0.55000000000000004">
      <c r="C16" s="32" t="s">
        <v>4</v>
      </c>
      <c r="D16" s="32"/>
    </row>
    <row r="17" spans="3:4" s="7" customFormat="1" ht="29.5" customHeight="1" x14ac:dyDescent="0.55000000000000004">
      <c r="C17" s="32" t="s">
        <v>5</v>
      </c>
      <c r="D17" s="32"/>
    </row>
    <row r="18" spans="3:4" s="7" customFormat="1" ht="29.5" customHeight="1" x14ac:dyDescent="0.55000000000000004">
      <c r="C18" s="32" t="s">
        <v>6</v>
      </c>
      <c r="D18" s="32"/>
    </row>
    <row r="19" spans="3:4" s="7" customFormat="1" ht="92" customHeight="1" x14ac:dyDescent="0.55000000000000004">
      <c r="C19" s="40" t="s">
        <v>708</v>
      </c>
      <c r="D19" s="32"/>
    </row>
    <row r="20" spans="3:4" s="7" customFormat="1" ht="30" customHeight="1" x14ac:dyDescent="0.55000000000000004">
      <c r="C20" s="55" t="s">
        <v>7</v>
      </c>
      <c r="D20" s="56"/>
    </row>
    <row r="21" spans="3:4" s="7" customFormat="1" ht="29.5" customHeight="1" x14ac:dyDescent="0.55000000000000004">
      <c r="C21" s="32" t="s">
        <v>8</v>
      </c>
      <c r="D21" s="32"/>
    </row>
    <row r="22" spans="3:4" s="7" customFormat="1" ht="29.5" customHeight="1" x14ac:dyDescent="0.55000000000000004">
      <c r="C22" s="32" t="s">
        <v>9</v>
      </c>
      <c r="D22" s="32"/>
    </row>
    <row r="23" spans="3:4" s="7" customFormat="1" ht="29.5" customHeight="1" x14ac:dyDescent="0.55000000000000004">
      <c r="C23" s="32" t="s">
        <v>10</v>
      </c>
      <c r="D23" s="32"/>
    </row>
    <row r="24" spans="3:4" s="7" customFormat="1" x14ac:dyDescent="0.55000000000000004">
      <c r="C24" s="32"/>
      <c r="D24" s="32"/>
    </row>
    <row r="25" spans="3:4" s="7" customFormat="1" ht="30" customHeight="1" x14ac:dyDescent="0.55000000000000004">
      <c r="C25" s="55" t="s">
        <v>34</v>
      </c>
      <c r="D25" s="56"/>
    </row>
    <row r="26" spans="3:4" s="7" customFormat="1" ht="29.5" customHeight="1" x14ac:dyDescent="0.55000000000000004">
      <c r="C26" s="32" t="s">
        <v>35</v>
      </c>
      <c r="D26" s="32" t="str">
        <f>IF(D9="","",HYPERLINK("https://www.careinspectorate.com/index.php/care-services?detail="&amp;D9,"Care Inspectorate Link"))</f>
        <v/>
      </c>
    </row>
    <row r="27" spans="3:4" s="7" customFormat="1" ht="29.5" customHeight="1" x14ac:dyDescent="0.55000000000000004">
      <c r="C27" s="32" t="s">
        <v>11</v>
      </c>
      <c r="D27" s="32"/>
    </row>
    <row r="28" spans="3:4" s="7" customFormat="1" ht="29.5" customHeight="1" x14ac:dyDescent="0.55000000000000004">
      <c r="C28" s="32" t="s">
        <v>709</v>
      </c>
      <c r="D28" s="32"/>
    </row>
    <row r="29" spans="3:4" s="7" customFormat="1" ht="29.5" customHeight="1" x14ac:dyDescent="0.55000000000000004">
      <c r="C29" s="32" t="s">
        <v>12</v>
      </c>
      <c r="D29" s="32"/>
    </row>
    <row r="30" spans="3:4" s="7" customFormat="1" ht="29.5" customHeight="1" x14ac:dyDescent="0.55000000000000004">
      <c r="C30" s="32" t="s">
        <v>710</v>
      </c>
      <c r="D30" s="32"/>
    </row>
    <row r="31" spans="3:4" s="7" customFormat="1" ht="29.5" customHeight="1" x14ac:dyDescent="0.55000000000000004">
      <c r="C31" s="32" t="s">
        <v>36</v>
      </c>
      <c r="D31" s="32"/>
    </row>
    <row r="32" spans="3:4" ht="30" thickBot="1" x14ac:dyDescent="0.6">
      <c r="C32" s="39"/>
    </row>
    <row r="33" spans="3:8" ht="30.5" thickBot="1" x14ac:dyDescent="0.6">
      <c r="C33" s="38" t="s">
        <v>705</v>
      </c>
      <c r="D33" s="38" t="s">
        <v>37</v>
      </c>
      <c r="E33" s="38" t="s">
        <v>111</v>
      </c>
      <c r="F33" s="38" t="s">
        <v>38</v>
      </c>
      <c r="G33" s="38" t="s">
        <v>39</v>
      </c>
      <c r="H33" s="38" t="s">
        <v>112</v>
      </c>
    </row>
    <row r="34" spans="3:8" ht="30.5" thickBot="1" x14ac:dyDescent="0.6">
      <c r="C34" s="68" t="s">
        <v>40</v>
      </c>
      <c r="D34" s="68"/>
      <c r="E34" s="68"/>
      <c r="F34" s="68"/>
      <c r="G34" s="68"/>
      <c r="H34" s="68"/>
    </row>
    <row r="35" spans="3:8" s="7" customFormat="1" ht="79" customHeight="1" thickBot="1" x14ac:dyDescent="0.6">
      <c r="C35" s="45" t="s">
        <v>41</v>
      </c>
      <c r="D35" s="45"/>
      <c r="E35" s="45"/>
      <c r="F35" s="45"/>
      <c r="G35" s="45"/>
      <c r="H35" s="45"/>
    </row>
    <row r="36" spans="3:8" ht="59.5" thickBot="1" x14ac:dyDescent="0.6">
      <c r="C36" s="34" t="s">
        <v>655</v>
      </c>
      <c r="D36" s="41" t="s">
        <v>42</v>
      </c>
      <c r="E36" s="35"/>
      <c r="F36" s="35"/>
      <c r="G36" s="35"/>
      <c r="H36" s="36"/>
    </row>
    <row r="37" spans="3:8" ht="59.5" thickBot="1" x14ac:dyDescent="0.6">
      <c r="C37" s="34" t="s">
        <v>656</v>
      </c>
      <c r="D37" s="41" t="s">
        <v>13</v>
      </c>
      <c r="E37" s="35"/>
      <c r="F37" s="35"/>
      <c r="G37" s="35"/>
      <c r="H37" s="36"/>
    </row>
    <row r="38" spans="3:8" ht="30" thickBot="1" x14ac:dyDescent="0.6">
      <c r="C38" s="34" t="s">
        <v>657</v>
      </c>
      <c r="D38" s="41" t="s">
        <v>14</v>
      </c>
      <c r="E38" s="35"/>
      <c r="F38" s="35"/>
      <c r="G38" s="35"/>
      <c r="H38" s="36"/>
    </row>
    <row r="39" spans="3:8" ht="30" thickBot="1" x14ac:dyDescent="0.6">
      <c r="C39" s="34" t="s">
        <v>658</v>
      </c>
      <c r="D39" s="41" t="s">
        <v>15</v>
      </c>
      <c r="E39" s="35"/>
      <c r="F39" s="35"/>
      <c r="G39" s="35"/>
      <c r="H39" s="36"/>
    </row>
    <row r="40" spans="3:8" ht="30" thickBot="1" x14ac:dyDescent="0.6">
      <c r="C40" s="34" t="s">
        <v>659</v>
      </c>
      <c r="D40" s="41" t="s">
        <v>16</v>
      </c>
      <c r="E40" s="35"/>
      <c r="F40" s="35"/>
      <c r="G40" s="35"/>
      <c r="H40" s="36"/>
    </row>
    <row r="41" spans="3:8" ht="30" thickBot="1" x14ac:dyDescent="0.6">
      <c r="C41" s="34" t="s">
        <v>660</v>
      </c>
      <c r="D41" s="41" t="s">
        <v>43</v>
      </c>
      <c r="E41" s="35"/>
      <c r="F41" s="35"/>
      <c r="G41" s="35"/>
      <c r="H41" s="36"/>
    </row>
    <row r="42" spans="3:8" ht="59.5" thickBot="1" x14ac:dyDescent="0.6">
      <c r="C42" s="34" t="s">
        <v>661</v>
      </c>
      <c r="D42" s="41" t="s">
        <v>17</v>
      </c>
      <c r="E42" s="35"/>
      <c r="F42" s="35"/>
      <c r="G42" s="35"/>
      <c r="H42" s="36"/>
    </row>
    <row r="43" spans="3:8" ht="59.5" thickBot="1" x14ac:dyDescent="0.6">
      <c r="C43" s="34" t="s">
        <v>662</v>
      </c>
      <c r="D43" s="42" t="s">
        <v>18</v>
      </c>
      <c r="E43" s="35"/>
      <c r="F43" s="35"/>
      <c r="G43" s="35"/>
      <c r="H43" s="36"/>
    </row>
    <row r="44" spans="3:8" ht="59.5" thickBot="1" x14ac:dyDescent="0.6">
      <c r="C44" s="34" t="s">
        <v>663</v>
      </c>
      <c r="D44" s="41" t="s">
        <v>19</v>
      </c>
      <c r="E44" s="35"/>
      <c r="F44" s="35"/>
      <c r="G44" s="35"/>
      <c r="H44" s="36"/>
    </row>
    <row r="45" spans="3:8" ht="30" thickBot="1" x14ac:dyDescent="0.6">
      <c r="C45" s="46" t="s">
        <v>44</v>
      </c>
      <c r="D45" s="46"/>
      <c r="E45" s="46"/>
      <c r="F45" s="46"/>
      <c r="G45" s="46"/>
      <c r="H45" s="46"/>
    </row>
    <row r="46" spans="3:8" s="7" customFormat="1" ht="68" customHeight="1" thickBot="1" x14ac:dyDescent="0.6">
      <c r="C46" s="45" t="s">
        <v>45</v>
      </c>
      <c r="D46" s="45"/>
      <c r="E46" s="45"/>
      <c r="F46" s="45"/>
      <c r="G46" s="45"/>
      <c r="H46" s="45"/>
    </row>
    <row r="47" spans="3:8" ht="30" thickBot="1" x14ac:dyDescent="0.6">
      <c r="C47" s="48"/>
      <c r="D47" s="48"/>
      <c r="E47" s="48"/>
      <c r="F47" s="48"/>
      <c r="G47" s="48"/>
      <c r="H47" s="48"/>
    </row>
    <row r="48" spans="3:8" ht="30" thickBot="1" x14ac:dyDescent="0.6">
      <c r="C48" s="46" t="s">
        <v>179</v>
      </c>
      <c r="D48" s="46"/>
      <c r="E48" s="46"/>
      <c r="F48" s="46"/>
      <c r="G48" s="46"/>
      <c r="H48" s="46"/>
    </row>
    <row r="49" spans="3:8" s="7" customFormat="1" ht="70" customHeight="1" thickBot="1" x14ac:dyDescent="0.6">
      <c r="C49" s="45" t="s">
        <v>20</v>
      </c>
      <c r="D49" s="45"/>
      <c r="E49" s="45"/>
      <c r="F49" s="45"/>
      <c r="G49" s="45"/>
      <c r="H49" s="45"/>
    </row>
    <row r="50" spans="3:8" ht="30" thickBot="1" x14ac:dyDescent="0.6">
      <c r="C50" s="44" t="s">
        <v>635</v>
      </c>
      <c r="D50" s="44"/>
      <c r="E50" s="44"/>
      <c r="F50" s="44"/>
      <c r="G50" s="44"/>
      <c r="H50" s="44"/>
    </row>
    <row r="51" spans="3:8" ht="30" thickBot="1" x14ac:dyDescent="0.6">
      <c r="C51" s="37" t="s">
        <v>115</v>
      </c>
      <c r="D51" s="43" t="s">
        <v>46</v>
      </c>
      <c r="E51" s="37"/>
      <c r="F51" s="37"/>
      <c r="G51" s="37"/>
      <c r="H51" s="37"/>
    </row>
    <row r="52" spans="3:8" ht="30" thickBot="1" x14ac:dyDescent="0.6">
      <c r="C52" s="44" t="s">
        <v>634</v>
      </c>
      <c r="D52" s="44"/>
      <c r="E52" s="44"/>
      <c r="F52" s="44"/>
      <c r="G52" s="44"/>
      <c r="H52" s="44"/>
    </row>
    <row r="53" spans="3:8" ht="30" thickBot="1" x14ac:dyDescent="0.6">
      <c r="C53" s="37" t="s">
        <v>116</v>
      </c>
      <c r="D53" s="42" t="s">
        <v>47</v>
      </c>
      <c r="E53" s="36"/>
      <c r="F53" s="36"/>
      <c r="G53" s="36"/>
      <c r="H53" s="36"/>
    </row>
    <row r="54" spans="3:8" ht="30" thickBot="1" x14ac:dyDescent="0.6">
      <c r="C54" s="37" t="s">
        <v>117</v>
      </c>
      <c r="D54" s="42" t="s">
        <v>48</v>
      </c>
      <c r="E54" s="36"/>
      <c r="F54" s="36"/>
      <c r="G54" s="36"/>
      <c r="H54" s="36"/>
    </row>
    <row r="55" spans="3:8" ht="30" thickBot="1" x14ac:dyDescent="0.6">
      <c r="C55" s="37" t="s">
        <v>118</v>
      </c>
      <c r="D55" s="42" t="s">
        <v>49</v>
      </c>
      <c r="E55" s="36"/>
      <c r="F55" s="36"/>
      <c r="G55" s="36"/>
      <c r="H55" s="36"/>
    </row>
    <row r="56" spans="3:8" ht="59.5" thickBot="1" x14ac:dyDescent="0.6">
      <c r="C56" s="37" t="s">
        <v>119</v>
      </c>
      <c r="D56" s="42" t="s">
        <v>50</v>
      </c>
      <c r="E56" s="36"/>
      <c r="F56" s="36"/>
      <c r="G56" s="36"/>
      <c r="H56" s="36"/>
    </row>
    <row r="57" spans="3:8" ht="30" thickBot="1" x14ac:dyDescent="0.6">
      <c r="C57" s="44" t="s">
        <v>636</v>
      </c>
      <c r="D57" s="44"/>
      <c r="E57" s="44"/>
      <c r="F57" s="44"/>
      <c r="G57" s="44"/>
      <c r="H57" s="44"/>
    </row>
    <row r="58" spans="3:8" ht="30" thickBot="1" x14ac:dyDescent="0.6">
      <c r="C58" s="37" t="s">
        <v>120</v>
      </c>
      <c r="D58" s="42" t="s">
        <v>51</v>
      </c>
      <c r="E58" s="36"/>
      <c r="F58" s="36"/>
      <c r="G58" s="36"/>
      <c r="H58" s="36"/>
    </row>
    <row r="59" spans="3:8" ht="30" thickBot="1" x14ac:dyDescent="0.6">
      <c r="C59" s="37" t="s">
        <v>121</v>
      </c>
      <c r="D59" s="42" t="s">
        <v>52</v>
      </c>
      <c r="E59" s="36"/>
      <c r="F59" s="36"/>
      <c r="G59" s="36"/>
      <c r="H59" s="36"/>
    </row>
    <row r="60" spans="3:8" ht="59.5" thickBot="1" x14ac:dyDescent="0.6">
      <c r="C60" s="37" t="s">
        <v>122</v>
      </c>
      <c r="D60" s="42" t="s">
        <v>23</v>
      </c>
      <c r="E60" s="36"/>
      <c r="F60" s="36"/>
      <c r="G60" s="36"/>
      <c r="H60" s="36"/>
    </row>
    <row r="61" spans="3:8" ht="30" thickBot="1" x14ac:dyDescent="0.6">
      <c r="C61" s="37" t="s">
        <v>123</v>
      </c>
      <c r="D61" s="42" t="s">
        <v>24</v>
      </c>
      <c r="E61" s="36"/>
      <c r="F61" s="36"/>
      <c r="G61" s="36"/>
      <c r="H61" s="36"/>
    </row>
    <row r="62" spans="3:8" ht="30" thickBot="1" x14ac:dyDescent="0.6">
      <c r="C62" s="44" t="s">
        <v>637</v>
      </c>
      <c r="D62" s="44"/>
      <c r="E62" s="44"/>
      <c r="F62" s="44"/>
      <c r="G62" s="44"/>
      <c r="H62" s="44"/>
    </row>
    <row r="63" spans="3:8" ht="30" thickBot="1" x14ac:dyDescent="0.6">
      <c r="C63" s="37" t="s">
        <v>124</v>
      </c>
      <c r="D63" s="42" t="s">
        <v>53</v>
      </c>
      <c r="E63" s="36"/>
      <c r="F63" s="36"/>
      <c r="G63" s="36"/>
      <c r="H63" s="36"/>
    </row>
    <row r="64" spans="3:8" ht="30" thickBot="1" x14ac:dyDescent="0.6">
      <c r="C64" s="37" t="s">
        <v>125</v>
      </c>
      <c r="D64" s="42" t="s">
        <v>54</v>
      </c>
      <c r="E64" s="36"/>
      <c r="F64" s="36"/>
      <c r="G64" s="36"/>
      <c r="H64" s="36"/>
    </row>
    <row r="65" spans="3:8" ht="30" thickBot="1" x14ac:dyDescent="0.6">
      <c r="C65" s="37" t="s">
        <v>126</v>
      </c>
      <c r="D65" s="42" t="s">
        <v>55</v>
      </c>
      <c r="E65" s="36"/>
      <c r="F65" s="36"/>
      <c r="G65" s="36"/>
      <c r="H65" s="36"/>
    </row>
    <row r="66" spans="3:8" ht="30" thickBot="1" x14ac:dyDescent="0.6">
      <c r="C66" s="37" t="s">
        <v>127</v>
      </c>
      <c r="D66" s="42" t="s">
        <v>56</v>
      </c>
      <c r="E66" s="36"/>
      <c r="F66" s="36"/>
      <c r="G66" s="36"/>
      <c r="H66" s="36"/>
    </row>
    <row r="67" spans="3:8" ht="30" thickBot="1" x14ac:dyDescent="0.6">
      <c r="C67" s="37" t="s">
        <v>128</v>
      </c>
      <c r="D67" s="42" t="s">
        <v>22</v>
      </c>
      <c r="E67" s="36"/>
      <c r="F67" s="36"/>
      <c r="G67" s="36"/>
      <c r="H67" s="36"/>
    </row>
    <row r="68" spans="3:8" ht="30" thickBot="1" x14ac:dyDescent="0.6">
      <c r="C68" s="44" t="s">
        <v>647</v>
      </c>
      <c r="D68" s="44"/>
      <c r="E68" s="44"/>
      <c r="F68" s="44"/>
      <c r="G68" s="44"/>
      <c r="H68" s="44"/>
    </row>
    <row r="69" spans="3:8" ht="30" thickBot="1" x14ac:dyDescent="0.6">
      <c r="C69" s="37" t="s">
        <v>129</v>
      </c>
      <c r="D69" s="42" t="s">
        <v>21</v>
      </c>
      <c r="E69" s="36"/>
      <c r="F69" s="36"/>
      <c r="G69" s="36"/>
      <c r="H69" s="36"/>
    </row>
    <row r="70" spans="3:8" ht="30" thickBot="1" x14ac:dyDescent="0.6">
      <c r="C70" s="37" t="s">
        <v>130</v>
      </c>
      <c r="D70" s="42" t="s">
        <v>57</v>
      </c>
      <c r="E70" s="36"/>
      <c r="F70" s="36"/>
      <c r="G70" s="36"/>
      <c r="H70" s="36"/>
    </row>
    <row r="71" spans="3:8" ht="30" thickBot="1" x14ac:dyDescent="0.6">
      <c r="C71" s="44" t="s">
        <v>646</v>
      </c>
      <c r="D71" s="44"/>
      <c r="E71" s="44"/>
      <c r="F71" s="44"/>
      <c r="G71" s="44"/>
      <c r="H71" s="44"/>
    </row>
    <row r="72" spans="3:8" ht="30" thickBot="1" x14ac:dyDescent="0.6">
      <c r="C72" s="37" t="s">
        <v>131</v>
      </c>
      <c r="D72" s="42" t="s">
        <v>58</v>
      </c>
      <c r="E72" s="36"/>
      <c r="F72" s="36"/>
      <c r="G72" s="36"/>
      <c r="H72" s="36"/>
    </row>
    <row r="73" spans="3:8" ht="59.5" thickBot="1" x14ac:dyDescent="0.6">
      <c r="C73" s="37" t="s">
        <v>132</v>
      </c>
      <c r="D73" s="42" t="s">
        <v>716</v>
      </c>
      <c r="E73" s="36"/>
      <c r="F73" s="36"/>
      <c r="G73" s="36"/>
      <c r="H73" s="36"/>
    </row>
    <row r="74" spans="3:8" s="7" customFormat="1" ht="59.5" thickBot="1" x14ac:dyDescent="0.6">
      <c r="C74" s="36" t="s">
        <v>133</v>
      </c>
      <c r="D74" s="42" t="s">
        <v>717</v>
      </c>
      <c r="E74" s="36"/>
      <c r="F74" s="36"/>
      <c r="G74" s="36"/>
      <c r="H74" s="36"/>
    </row>
    <row r="75" spans="3:8" s="7" customFormat="1" ht="30" thickBot="1" x14ac:dyDescent="0.6">
      <c r="C75" s="37" t="s">
        <v>134</v>
      </c>
      <c r="D75" s="42" t="s">
        <v>59</v>
      </c>
      <c r="E75" s="36"/>
      <c r="F75" s="36"/>
      <c r="G75" s="36"/>
      <c r="H75" s="36"/>
    </row>
    <row r="76" spans="3:8" ht="30" thickBot="1" x14ac:dyDescent="0.6">
      <c r="C76" s="37" t="s">
        <v>714</v>
      </c>
      <c r="D76" s="42" t="s">
        <v>715</v>
      </c>
      <c r="E76" s="36"/>
      <c r="F76" s="36"/>
      <c r="G76" s="36"/>
      <c r="H76" s="36"/>
    </row>
    <row r="77" spans="3:8" ht="30" thickBot="1" x14ac:dyDescent="0.6">
      <c r="C77" s="49" t="s">
        <v>645</v>
      </c>
      <c r="D77" s="50"/>
      <c r="E77" s="50"/>
      <c r="F77" s="50"/>
      <c r="G77" s="50"/>
      <c r="H77" s="51"/>
    </row>
    <row r="78" spans="3:8" ht="30" thickBot="1" x14ac:dyDescent="0.6">
      <c r="C78" s="37" t="s">
        <v>135</v>
      </c>
      <c r="D78" s="42" t="s">
        <v>60</v>
      </c>
      <c r="E78" s="36"/>
      <c r="F78" s="36"/>
      <c r="G78" s="36"/>
      <c r="H78" s="36"/>
    </row>
    <row r="79" spans="3:8" s="7" customFormat="1" ht="59.5" thickBot="1" x14ac:dyDescent="0.6">
      <c r="C79" s="36" t="s">
        <v>136</v>
      </c>
      <c r="D79" s="42" t="s">
        <v>113</v>
      </c>
      <c r="E79" s="36"/>
      <c r="F79" s="36"/>
      <c r="G79" s="36"/>
      <c r="H79" s="36"/>
    </row>
    <row r="80" spans="3:8" s="7" customFormat="1" ht="59.5" thickBot="1" x14ac:dyDescent="0.6">
      <c r="C80" s="36" t="s">
        <v>137</v>
      </c>
      <c r="D80" s="42" t="s">
        <v>61</v>
      </c>
      <c r="E80" s="36"/>
      <c r="F80" s="36"/>
      <c r="G80" s="36"/>
      <c r="H80" s="36"/>
    </row>
    <row r="81" spans="3:8" ht="30" thickBot="1" x14ac:dyDescent="0.6">
      <c r="C81" s="37" t="s">
        <v>138</v>
      </c>
      <c r="D81" s="42" t="s">
        <v>109</v>
      </c>
      <c r="E81" s="36"/>
      <c r="F81" s="36"/>
      <c r="G81" s="36"/>
      <c r="H81" s="36"/>
    </row>
    <row r="82" spans="3:8" ht="30" thickBot="1" x14ac:dyDescent="0.6">
      <c r="C82" s="37" t="s">
        <v>139</v>
      </c>
      <c r="D82" s="42" t="s">
        <v>107</v>
      </c>
      <c r="E82" s="36"/>
      <c r="F82" s="36"/>
      <c r="G82" s="36"/>
      <c r="H82" s="36"/>
    </row>
    <row r="83" spans="3:8" ht="30" thickBot="1" x14ac:dyDescent="0.6">
      <c r="C83" s="37" t="s">
        <v>140</v>
      </c>
      <c r="D83" s="42" t="s">
        <v>62</v>
      </c>
      <c r="E83" s="36"/>
      <c r="F83" s="36"/>
      <c r="G83" s="36"/>
      <c r="H83" s="36"/>
    </row>
    <row r="84" spans="3:8" ht="30" thickBot="1" x14ac:dyDescent="0.6">
      <c r="C84" s="37" t="s">
        <v>141</v>
      </c>
      <c r="D84" s="42" t="s">
        <v>63</v>
      </c>
      <c r="E84" s="36"/>
      <c r="F84" s="36"/>
      <c r="G84" s="36"/>
      <c r="H84" s="36"/>
    </row>
    <row r="85" spans="3:8" s="7" customFormat="1" ht="59.5" thickBot="1" x14ac:dyDescent="0.6">
      <c r="C85" s="36" t="s">
        <v>142</v>
      </c>
      <c r="D85" s="42" t="s">
        <v>64</v>
      </c>
      <c r="E85" s="36"/>
      <c r="F85" s="36"/>
      <c r="G85" s="36"/>
      <c r="H85" s="36"/>
    </row>
    <row r="86" spans="3:8" ht="30" thickBot="1" x14ac:dyDescent="0.6">
      <c r="C86" s="44" t="s">
        <v>644</v>
      </c>
      <c r="D86" s="44"/>
      <c r="E86" s="44"/>
      <c r="F86" s="44"/>
      <c r="G86" s="44"/>
      <c r="H86" s="44"/>
    </row>
    <row r="87" spans="3:8" s="7" customFormat="1" ht="59.5" thickBot="1" x14ac:dyDescent="0.6">
      <c r="C87" s="36" t="s">
        <v>143</v>
      </c>
      <c r="D87" s="42" t="s">
        <v>65</v>
      </c>
      <c r="E87" s="36"/>
      <c r="F87" s="36"/>
      <c r="G87" s="36"/>
      <c r="H87" s="36"/>
    </row>
    <row r="88" spans="3:8" s="7" customFormat="1" ht="30" thickBot="1" x14ac:dyDescent="0.6">
      <c r="C88" s="36" t="s">
        <v>144</v>
      </c>
      <c r="D88" s="42" t="s">
        <v>66</v>
      </c>
      <c r="E88" s="36"/>
      <c r="F88" s="36"/>
      <c r="G88" s="36"/>
      <c r="H88" s="36"/>
    </row>
    <row r="89" spans="3:8" s="7" customFormat="1" ht="59.5" thickBot="1" x14ac:dyDescent="0.6">
      <c r="C89" s="36" t="s">
        <v>145</v>
      </c>
      <c r="D89" s="42" t="s">
        <v>711</v>
      </c>
      <c r="E89" s="36"/>
      <c r="F89" s="36"/>
      <c r="G89" s="36"/>
      <c r="H89" s="36"/>
    </row>
    <row r="90" spans="3:8" ht="30" thickBot="1" x14ac:dyDescent="0.6">
      <c r="C90" s="44" t="s">
        <v>643</v>
      </c>
      <c r="D90" s="44"/>
      <c r="E90" s="44"/>
      <c r="F90" s="44"/>
      <c r="G90" s="44"/>
      <c r="H90" s="44"/>
    </row>
    <row r="91" spans="3:8" s="7" customFormat="1" ht="59.5" thickBot="1" x14ac:dyDescent="0.6">
      <c r="C91" s="36" t="s">
        <v>146</v>
      </c>
      <c r="D91" s="42" t="s">
        <v>67</v>
      </c>
      <c r="E91" s="36"/>
      <c r="F91" s="36"/>
      <c r="G91" s="36"/>
      <c r="H91" s="36"/>
    </row>
    <row r="92" spans="3:8" ht="30" thickBot="1" x14ac:dyDescent="0.6">
      <c r="C92" s="37" t="s">
        <v>147</v>
      </c>
      <c r="D92" s="43" t="s">
        <v>68</v>
      </c>
      <c r="E92" s="37"/>
      <c r="F92" s="37"/>
      <c r="G92" s="37"/>
      <c r="H92" s="37"/>
    </row>
    <row r="93" spans="3:8" ht="30" thickBot="1" x14ac:dyDescent="0.6">
      <c r="C93" s="37" t="s">
        <v>148</v>
      </c>
      <c r="D93" s="43" t="s">
        <v>69</v>
      </c>
      <c r="E93" s="37"/>
      <c r="F93" s="37"/>
      <c r="G93" s="37"/>
      <c r="H93" s="37"/>
    </row>
    <row r="94" spans="3:8" ht="30" thickBot="1" x14ac:dyDescent="0.6">
      <c r="C94" s="37" t="s">
        <v>149</v>
      </c>
      <c r="D94" s="43" t="s">
        <v>70</v>
      </c>
      <c r="E94" s="37"/>
      <c r="F94" s="37"/>
      <c r="G94" s="37"/>
      <c r="H94" s="37"/>
    </row>
    <row r="95" spans="3:8" ht="30" thickBot="1" x14ac:dyDescent="0.6">
      <c r="C95" s="37" t="s">
        <v>150</v>
      </c>
      <c r="D95" s="43" t="s">
        <v>71</v>
      </c>
      <c r="E95" s="37"/>
      <c r="F95" s="37"/>
      <c r="G95" s="37"/>
      <c r="H95" s="37"/>
    </row>
    <row r="96" spans="3:8" ht="30" thickBot="1" x14ac:dyDescent="0.6">
      <c r="C96" s="37" t="s">
        <v>151</v>
      </c>
      <c r="D96" s="43" t="s">
        <v>72</v>
      </c>
      <c r="E96" s="37"/>
      <c r="F96" s="37"/>
      <c r="G96" s="37"/>
      <c r="H96" s="37"/>
    </row>
    <row r="97" spans="3:8" ht="30" thickBot="1" x14ac:dyDescent="0.6">
      <c r="C97" s="37" t="s">
        <v>152</v>
      </c>
      <c r="D97" s="43" t="s">
        <v>110</v>
      </c>
      <c r="E97" s="37"/>
      <c r="F97" s="37"/>
      <c r="G97" s="37"/>
      <c r="H97" s="37"/>
    </row>
    <row r="98" spans="3:8" ht="30" thickBot="1" x14ac:dyDescent="0.6">
      <c r="C98" s="37" t="s">
        <v>153</v>
      </c>
      <c r="D98" s="43" t="s">
        <v>73</v>
      </c>
      <c r="E98" s="37"/>
      <c r="F98" s="37"/>
      <c r="G98" s="37"/>
      <c r="H98" s="37"/>
    </row>
    <row r="99" spans="3:8" ht="30" thickBot="1" x14ac:dyDescent="0.6">
      <c r="C99" s="44" t="s">
        <v>642</v>
      </c>
      <c r="D99" s="44"/>
      <c r="E99" s="44"/>
      <c r="F99" s="44"/>
      <c r="G99" s="44"/>
      <c r="H99" s="44"/>
    </row>
    <row r="100" spans="3:8" ht="30" thickBot="1" x14ac:dyDescent="0.6">
      <c r="C100" s="37" t="s">
        <v>114</v>
      </c>
      <c r="D100" s="42" t="s">
        <v>74</v>
      </c>
      <c r="E100" s="36"/>
      <c r="F100" s="36"/>
      <c r="G100" s="36"/>
      <c r="H100" s="36"/>
    </row>
    <row r="101" spans="3:8" ht="30" thickBot="1" x14ac:dyDescent="0.6">
      <c r="C101" s="37" t="s">
        <v>154</v>
      </c>
      <c r="D101" s="42" t="s">
        <v>25</v>
      </c>
      <c r="E101" s="36"/>
      <c r="F101" s="36"/>
      <c r="G101" s="36"/>
      <c r="H101" s="36"/>
    </row>
    <row r="102" spans="3:8" ht="30" thickBot="1" x14ac:dyDescent="0.6">
      <c r="C102" s="37" t="s">
        <v>155</v>
      </c>
      <c r="D102" s="42" t="s">
        <v>75</v>
      </c>
      <c r="E102" s="36"/>
      <c r="F102" s="36"/>
      <c r="G102" s="36"/>
      <c r="H102" s="36"/>
    </row>
    <row r="103" spans="3:8" s="7" customFormat="1" ht="59.5" thickBot="1" x14ac:dyDescent="0.6">
      <c r="C103" s="36" t="s">
        <v>156</v>
      </c>
      <c r="D103" s="42" t="s">
        <v>76</v>
      </c>
      <c r="E103" s="36"/>
      <c r="F103" s="36"/>
      <c r="G103" s="36"/>
      <c r="H103" s="36"/>
    </row>
    <row r="104" spans="3:8" ht="30" thickBot="1" x14ac:dyDescent="0.6">
      <c r="C104" s="37" t="s">
        <v>157</v>
      </c>
      <c r="D104" s="42" t="s">
        <v>108</v>
      </c>
      <c r="E104" s="36"/>
      <c r="F104" s="36"/>
      <c r="G104" s="36"/>
      <c r="H104" s="36"/>
    </row>
    <row r="105" spans="3:8" ht="30" thickBot="1" x14ac:dyDescent="0.6">
      <c r="C105" s="37" t="s">
        <v>158</v>
      </c>
      <c r="D105" s="42" t="s">
        <v>77</v>
      </c>
      <c r="E105" s="36"/>
      <c r="F105" s="36"/>
      <c r="G105" s="36"/>
      <c r="H105" s="36"/>
    </row>
    <row r="106" spans="3:8" s="7" customFormat="1" ht="59.5" thickBot="1" x14ac:dyDescent="0.6">
      <c r="C106" s="36" t="s">
        <v>159</v>
      </c>
      <c r="D106" s="42" t="s">
        <v>78</v>
      </c>
      <c r="E106" s="36"/>
      <c r="F106" s="36"/>
      <c r="G106" s="36"/>
      <c r="H106" s="36"/>
    </row>
    <row r="107" spans="3:8" ht="30" thickBot="1" x14ac:dyDescent="0.6">
      <c r="C107" s="44" t="s">
        <v>641</v>
      </c>
      <c r="D107" s="44"/>
      <c r="E107" s="44"/>
      <c r="F107" s="44"/>
      <c r="G107" s="44"/>
      <c r="H107" s="44"/>
    </row>
    <row r="108" spans="3:8" ht="30" thickBot="1" x14ac:dyDescent="0.6">
      <c r="C108" s="37" t="s">
        <v>160</v>
      </c>
      <c r="D108" s="42" t="s">
        <v>79</v>
      </c>
      <c r="E108" s="36"/>
      <c r="F108" s="36"/>
      <c r="G108" s="36"/>
      <c r="H108" s="36"/>
    </row>
    <row r="109" spans="3:8" ht="30" thickBot="1" x14ac:dyDescent="0.6">
      <c r="C109" s="37" t="s">
        <v>161</v>
      </c>
      <c r="D109" s="42" t="s">
        <v>80</v>
      </c>
      <c r="E109" s="36"/>
      <c r="F109" s="36"/>
      <c r="G109" s="36"/>
      <c r="H109" s="36"/>
    </row>
    <row r="110" spans="3:8" ht="30" thickBot="1" x14ac:dyDescent="0.6">
      <c r="C110" s="37" t="s">
        <v>162</v>
      </c>
      <c r="D110" s="42" t="s">
        <v>81</v>
      </c>
      <c r="E110" s="36"/>
      <c r="F110" s="36"/>
      <c r="G110" s="36"/>
      <c r="H110" s="36"/>
    </row>
    <row r="111" spans="3:8" ht="30" thickBot="1" x14ac:dyDescent="0.6">
      <c r="C111" s="37" t="s">
        <v>163</v>
      </c>
      <c r="D111" s="42" t="s">
        <v>82</v>
      </c>
      <c r="E111" s="36"/>
      <c r="F111" s="36"/>
      <c r="G111" s="36"/>
      <c r="H111" s="36"/>
    </row>
    <row r="112" spans="3:8" ht="46.5" customHeight="1" thickBot="1" x14ac:dyDescent="0.6">
      <c r="C112" s="37" t="s">
        <v>164</v>
      </c>
      <c r="D112" s="42" t="s">
        <v>83</v>
      </c>
      <c r="E112" s="36"/>
      <c r="F112" s="36"/>
      <c r="G112" s="36"/>
      <c r="H112" s="36"/>
    </row>
    <row r="113" spans="3:8" ht="30" thickBot="1" x14ac:dyDescent="0.6">
      <c r="C113" s="44" t="s">
        <v>640</v>
      </c>
      <c r="D113" s="44"/>
      <c r="E113" s="44"/>
      <c r="F113" s="44"/>
      <c r="G113" s="44"/>
      <c r="H113" s="44"/>
    </row>
    <row r="114" spans="3:8" ht="30" thickBot="1" x14ac:dyDescent="0.6">
      <c r="C114" s="37" t="s">
        <v>165</v>
      </c>
      <c r="D114" s="42" t="s">
        <v>84</v>
      </c>
      <c r="E114" s="36"/>
      <c r="F114" s="36"/>
      <c r="G114" s="36"/>
      <c r="H114" s="36"/>
    </row>
    <row r="115" spans="3:8" ht="30" thickBot="1" x14ac:dyDescent="0.6">
      <c r="C115" s="37" t="s">
        <v>166</v>
      </c>
      <c r="D115" s="42" t="s">
        <v>85</v>
      </c>
      <c r="E115" s="36"/>
      <c r="F115" s="36"/>
      <c r="G115" s="36"/>
      <c r="H115" s="36"/>
    </row>
    <row r="116" spans="3:8" ht="30" thickBot="1" x14ac:dyDescent="0.6">
      <c r="C116" s="37" t="s">
        <v>167</v>
      </c>
      <c r="D116" s="42" t="s">
        <v>86</v>
      </c>
      <c r="E116" s="36"/>
      <c r="F116" s="36"/>
      <c r="G116" s="36"/>
      <c r="H116" s="36"/>
    </row>
    <row r="117" spans="3:8" s="7" customFormat="1" ht="59.5" thickBot="1" x14ac:dyDescent="0.6">
      <c r="C117" s="36" t="s">
        <v>168</v>
      </c>
      <c r="D117" s="42" t="s">
        <v>87</v>
      </c>
      <c r="E117" s="36"/>
      <c r="F117" s="36"/>
      <c r="G117" s="36"/>
      <c r="H117" s="36"/>
    </row>
    <row r="118" spans="3:8" ht="30" thickBot="1" x14ac:dyDescent="0.6">
      <c r="C118" s="37" t="s">
        <v>169</v>
      </c>
      <c r="D118" s="42" t="s">
        <v>88</v>
      </c>
      <c r="E118" s="36"/>
      <c r="F118" s="36"/>
      <c r="G118" s="36"/>
      <c r="H118" s="36"/>
    </row>
    <row r="119" spans="3:8" ht="30" thickBot="1" x14ac:dyDescent="0.6">
      <c r="C119" s="44" t="s">
        <v>639</v>
      </c>
      <c r="D119" s="44"/>
      <c r="E119" s="44"/>
      <c r="F119" s="44"/>
      <c r="G119" s="44"/>
      <c r="H119" s="44"/>
    </row>
    <row r="120" spans="3:8" ht="30" thickBot="1" x14ac:dyDescent="0.6">
      <c r="C120" s="37" t="s">
        <v>170</v>
      </c>
      <c r="D120" s="42" t="s">
        <v>89</v>
      </c>
      <c r="E120" s="36"/>
      <c r="F120" s="36"/>
      <c r="G120" s="36"/>
      <c r="H120" s="36"/>
    </row>
    <row r="121" spans="3:8" ht="30" thickBot="1" x14ac:dyDescent="0.6">
      <c r="C121" s="37" t="s">
        <v>171</v>
      </c>
      <c r="D121" s="42" t="s">
        <v>90</v>
      </c>
      <c r="E121" s="36"/>
      <c r="F121" s="36"/>
      <c r="G121" s="36"/>
      <c r="H121" s="36"/>
    </row>
    <row r="122" spans="3:8" ht="30" thickBot="1" x14ac:dyDescent="0.6">
      <c r="C122" s="37" t="s">
        <v>172</v>
      </c>
      <c r="D122" s="42" t="s">
        <v>91</v>
      </c>
      <c r="E122" s="36"/>
      <c r="F122" s="36"/>
      <c r="G122" s="36"/>
      <c r="H122" s="36"/>
    </row>
    <row r="123" spans="3:8" ht="30" thickBot="1" x14ac:dyDescent="0.6">
      <c r="C123" s="37" t="s">
        <v>173</v>
      </c>
      <c r="D123" s="42" t="s">
        <v>92</v>
      </c>
      <c r="E123" s="36"/>
      <c r="F123" s="36"/>
      <c r="G123" s="36"/>
      <c r="H123" s="36"/>
    </row>
    <row r="124" spans="3:8" ht="30" thickBot="1" x14ac:dyDescent="0.6">
      <c r="C124" s="44" t="s">
        <v>638</v>
      </c>
      <c r="D124" s="44"/>
      <c r="E124" s="44"/>
      <c r="F124" s="44"/>
      <c r="G124" s="44"/>
      <c r="H124" s="44"/>
    </row>
    <row r="125" spans="3:8" ht="30" thickBot="1" x14ac:dyDescent="0.6">
      <c r="C125" s="37" t="s">
        <v>174</v>
      </c>
      <c r="D125" s="42" t="s">
        <v>93</v>
      </c>
      <c r="E125" s="36"/>
      <c r="F125" s="36"/>
      <c r="G125" s="36"/>
      <c r="H125" s="36"/>
    </row>
    <row r="126" spans="3:8" ht="30" thickBot="1" x14ac:dyDescent="0.6">
      <c r="C126" s="37" t="s">
        <v>175</v>
      </c>
      <c r="D126" s="42" t="s">
        <v>94</v>
      </c>
      <c r="E126" s="36"/>
      <c r="F126" s="36"/>
      <c r="G126" s="36"/>
      <c r="H126" s="36"/>
    </row>
    <row r="127" spans="3:8" ht="30" thickBot="1" x14ac:dyDescent="0.6">
      <c r="C127" s="37" t="s">
        <v>176</v>
      </c>
      <c r="D127" s="42" t="s">
        <v>95</v>
      </c>
      <c r="E127" s="36"/>
      <c r="F127" s="36"/>
      <c r="G127" s="36"/>
      <c r="H127" s="36"/>
    </row>
    <row r="128" spans="3:8" s="7" customFormat="1" ht="59.5" thickBot="1" x14ac:dyDescent="0.6">
      <c r="C128" s="36" t="s">
        <v>177</v>
      </c>
      <c r="D128" s="42" t="s">
        <v>96</v>
      </c>
      <c r="E128" s="36"/>
      <c r="F128" s="36"/>
      <c r="G128" s="36"/>
      <c r="H128" s="36"/>
    </row>
    <row r="129" spans="3:8" ht="30" thickBot="1" x14ac:dyDescent="0.6">
      <c r="C129" s="37" t="s">
        <v>178</v>
      </c>
      <c r="D129" s="42" t="s">
        <v>97</v>
      </c>
      <c r="E129" s="36"/>
      <c r="F129" s="36"/>
      <c r="G129" s="36"/>
      <c r="H129" s="36"/>
    </row>
    <row r="130" spans="3:8" ht="30" thickBot="1" x14ac:dyDescent="0.6">
      <c r="C130" s="46" t="s">
        <v>98</v>
      </c>
      <c r="D130" s="46"/>
      <c r="E130" s="46"/>
      <c r="F130" s="46"/>
      <c r="G130" s="46"/>
      <c r="H130" s="46"/>
    </row>
    <row r="131" spans="3:8" s="7" customFormat="1" ht="30" thickBot="1" x14ac:dyDescent="0.6">
      <c r="C131" s="47" t="s">
        <v>99</v>
      </c>
      <c r="D131" s="47"/>
      <c r="E131" s="47"/>
      <c r="F131" s="47"/>
      <c r="G131" s="47"/>
      <c r="H131" s="47"/>
    </row>
    <row r="132" spans="3:8" ht="30" thickBot="1" x14ac:dyDescent="0.6">
      <c r="C132" s="48"/>
      <c r="D132" s="48"/>
      <c r="E132" s="48"/>
      <c r="F132" s="48"/>
      <c r="G132" s="48"/>
      <c r="H132" s="48"/>
    </row>
    <row r="133" spans="3:8" ht="30" thickBot="1" x14ac:dyDescent="0.6">
      <c r="C133" s="44" t="s">
        <v>180</v>
      </c>
      <c r="D133" s="44"/>
      <c r="E133" s="44"/>
      <c r="F133" s="44"/>
      <c r="G133" s="44"/>
      <c r="H133" s="44"/>
    </row>
    <row r="134" spans="3:8" s="7" customFormat="1" ht="30" thickBot="1" x14ac:dyDescent="0.6">
      <c r="C134" s="45" t="s">
        <v>26</v>
      </c>
      <c r="D134" s="45"/>
      <c r="E134" s="45"/>
      <c r="F134" s="45"/>
      <c r="G134" s="45"/>
      <c r="H134" s="45"/>
    </row>
    <row r="135" spans="3:8" s="7" customFormat="1" ht="30" thickBot="1" x14ac:dyDescent="0.6">
      <c r="C135" s="36" t="s">
        <v>664</v>
      </c>
      <c r="D135" s="42" t="s">
        <v>648</v>
      </c>
      <c r="E135" s="52"/>
      <c r="F135" s="53"/>
      <c r="G135" s="54"/>
      <c r="H135" s="36"/>
    </row>
    <row r="136" spans="3:8" s="7" customFormat="1" ht="30" thickBot="1" x14ac:dyDescent="0.6">
      <c r="C136" s="36" t="s">
        <v>665</v>
      </c>
      <c r="D136" s="42" t="s">
        <v>649</v>
      </c>
      <c r="E136" s="36"/>
      <c r="F136" s="36"/>
      <c r="G136" s="36"/>
      <c r="H136" s="36"/>
    </row>
    <row r="137" spans="3:8" s="7" customFormat="1" ht="59.5" thickBot="1" x14ac:dyDescent="0.6">
      <c r="C137" s="36" t="s">
        <v>666</v>
      </c>
      <c r="D137" s="42" t="s">
        <v>650</v>
      </c>
      <c r="E137" s="36"/>
      <c r="F137" s="36"/>
      <c r="G137" s="36"/>
      <c r="H137" s="36"/>
    </row>
    <row r="138" spans="3:8" s="7" customFormat="1" ht="59.5" thickBot="1" x14ac:dyDescent="0.6">
      <c r="C138" s="36" t="s">
        <v>667</v>
      </c>
      <c r="D138" s="42" t="s">
        <v>651</v>
      </c>
      <c r="E138" s="36"/>
      <c r="F138" s="36"/>
      <c r="G138" s="36"/>
      <c r="H138" s="36"/>
    </row>
    <row r="139" spans="3:8" s="7" customFormat="1" ht="30" thickBot="1" x14ac:dyDescent="0.6">
      <c r="C139" s="36" t="s">
        <v>668</v>
      </c>
      <c r="D139" s="42" t="s">
        <v>652</v>
      </c>
      <c r="E139" s="36"/>
      <c r="F139" s="36"/>
      <c r="G139" s="36"/>
      <c r="H139" s="36"/>
    </row>
    <row r="140" spans="3:8" s="7" customFormat="1" ht="30" thickBot="1" x14ac:dyDescent="0.6">
      <c r="C140" s="36" t="s">
        <v>669</v>
      </c>
      <c r="D140" s="42" t="s">
        <v>653</v>
      </c>
      <c r="E140" s="36"/>
      <c r="F140" s="36"/>
      <c r="G140" s="36"/>
      <c r="H140" s="36"/>
    </row>
    <row r="141" spans="3:8" s="7" customFormat="1" ht="59.5" thickBot="1" x14ac:dyDescent="0.6">
      <c r="C141" s="36" t="s">
        <v>670</v>
      </c>
      <c r="D141" s="42" t="s">
        <v>654</v>
      </c>
      <c r="E141" s="36"/>
      <c r="F141" s="36"/>
      <c r="G141" s="36"/>
      <c r="H141" s="36"/>
    </row>
    <row r="142" spans="3:8" ht="30" thickBot="1" x14ac:dyDescent="0.6">
      <c r="C142" s="46" t="s">
        <v>706</v>
      </c>
      <c r="D142" s="46"/>
      <c r="E142" s="46"/>
      <c r="F142" s="46"/>
      <c r="G142" s="46"/>
      <c r="H142" s="46"/>
    </row>
    <row r="143" spans="3:8" ht="30" thickBot="1" x14ac:dyDescent="0.6">
      <c r="C143" s="44" t="s">
        <v>99</v>
      </c>
      <c r="D143" s="44"/>
      <c r="E143" s="44"/>
      <c r="F143" s="44"/>
      <c r="G143" s="44"/>
      <c r="H143" s="44"/>
    </row>
    <row r="144" spans="3:8" ht="30" thickBot="1" x14ac:dyDescent="0.6">
      <c r="C144" s="48"/>
      <c r="D144" s="48"/>
      <c r="E144" s="48"/>
      <c r="F144" s="48"/>
      <c r="G144" s="48"/>
      <c r="H144" s="48"/>
    </row>
    <row r="145" spans="3:8" ht="30" thickBot="1" x14ac:dyDescent="0.6">
      <c r="C145" s="4"/>
      <c r="D145" s="4"/>
      <c r="E145" s="4"/>
      <c r="F145" s="4"/>
      <c r="G145" s="4"/>
      <c r="H145" s="4"/>
    </row>
    <row r="146" spans="3:8" x14ac:dyDescent="0.55000000000000004">
      <c r="C146" s="60" t="s">
        <v>27</v>
      </c>
      <c r="D146" s="61"/>
      <c r="E146" s="60"/>
      <c r="F146" s="62"/>
      <c r="G146" s="62"/>
      <c r="H146" s="61"/>
    </row>
    <row r="147" spans="3:8" x14ac:dyDescent="0.55000000000000004">
      <c r="C147" s="63" t="s">
        <v>28</v>
      </c>
      <c r="D147" s="64"/>
      <c r="E147" s="63"/>
      <c r="F147" s="65"/>
      <c r="G147" s="65"/>
      <c r="H147" s="64"/>
    </row>
    <row r="148" spans="3:8" ht="30" thickBot="1" x14ac:dyDescent="0.6">
      <c r="C148" s="66" t="s">
        <v>29</v>
      </c>
      <c r="D148" s="67"/>
      <c r="E148" s="57"/>
      <c r="F148" s="58"/>
      <c r="G148" s="58"/>
      <c r="H148" s="59"/>
    </row>
  </sheetData>
  <mergeCells count="40">
    <mergeCell ref="C7:D7"/>
    <mergeCell ref="C15:D15"/>
    <mergeCell ref="C20:D20"/>
    <mergeCell ref="C25:D25"/>
    <mergeCell ref="E148:H148"/>
    <mergeCell ref="C146:D146"/>
    <mergeCell ref="E146:H146"/>
    <mergeCell ref="C147:D147"/>
    <mergeCell ref="E147:H147"/>
    <mergeCell ref="C148:D148"/>
    <mergeCell ref="C50:H50"/>
    <mergeCell ref="C52:H52"/>
    <mergeCell ref="C48:H48"/>
    <mergeCell ref="C49:H49"/>
    <mergeCell ref="C34:H34"/>
    <mergeCell ref="C35:H35"/>
    <mergeCell ref="C144:H144"/>
    <mergeCell ref="C45:H45"/>
    <mergeCell ref="C46:H46"/>
    <mergeCell ref="C47:H47"/>
    <mergeCell ref="C77:H77"/>
    <mergeCell ref="C86:H86"/>
    <mergeCell ref="C68:H68"/>
    <mergeCell ref="C71:H71"/>
    <mergeCell ref="C57:H57"/>
    <mergeCell ref="C62:H62"/>
    <mergeCell ref="C107:H107"/>
    <mergeCell ref="E135:G135"/>
    <mergeCell ref="C142:H142"/>
    <mergeCell ref="C143:H143"/>
    <mergeCell ref="C113:H113"/>
    <mergeCell ref="C119:H119"/>
    <mergeCell ref="C90:H90"/>
    <mergeCell ref="C99:H99"/>
    <mergeCell ref="C133:H133"/>
    <mergeCell ref="C134:H134"/>
    <mergeCell ref="C124:H124"/>
    <mergeCell ref="C130:H130"/>
    <mergeCell ref="C131:H131"/>
    <mergeCell ref="C132:H132"/>
  </mergeCells>
  <phoneticPr fontId="1" type="noConversion"/>
  <conditionalFormatting sqref="C36:H141">
    <cfRule type="expression" dxfId="1" priority="1">
      <formula>$E36="Yes"</formula>
    </cfRule>
    <cfRule type="expression" dxfId="0" priority="2">
      <formula>$E36="No"</formula>
    </cfRule>
  </conditionalFormatting>
  <dataValidations count="2">
    <dataValidation type="list" errorStyle="information" allowBlank="1" showInputMessage="1" showErrorMessage="1" error="Enter either Yes, No or NA" sqref="E125:E129 E120:E123 E114:E118 E108:E112 E91:E98 E87:E89 E78:E85 E72:E76 E69:E70 E63:E67 E58:E61 E51 E36:E44 E53:E56 E136:E141 E100:E106" xr:uid="{00000000-0002-0000-0200-000000000000}">
      <formula1>"Yes, No, NA"</formula1>
    </dataValidation>
    <dataValidation errorStyle="information" allowBlank="1" showInputMessage="1" showErrorMessage="1" error="Enter either Yes, No or NA" sqref="E135" xr:uid="{C7848246-6F22-4078-9EE0-7D443E549F43}"/>
  </dataValidations>
  <pageMargins left="0.70866141732283472" right="0.70866141732283472" top="0.74803149606299213" bottom="0.74803149606299213" header="0.31496062992125984" footer="0.31496062992125984"/>
  <pageSetup paperSize="9" scale="23" fitToHeight="6"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4C7061A-CED5-4728-BC7B-D18C05120DCC}">
          <x14:formula1>
            <xm:f>'Reference Sheet'!B3:B191</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5:J60"/>
  <sheetViews>
    <sheetView zoomScale="50" zoomScaleNormal="50" workbookViewId="0">
      <selection activeCell="W11" sqref="W11"/>
    </sheetView>
  </sheetViews>
  <sheetFormatPr defaultColWidth="8.7265625" defaultRowHeight="29.5" x14ac:dyDescent="0.55000000000000004"/>
  <cols>
    <col min="1" max="1" width="8.7265625" style="7"/>
    <col min="2" max="2" width="10.6328125" style="7" bestFit="1" customWidth="1"/>
    <col min="3" max="3" width="41" style="7" bestFit="1" customWidth="1"/>
    <col min="4" max="4" width="58.08984375" style="7" bestFit="1" customWidth="1"/>
    <col min="5" max="5" width="23.1796875" style="7" bestFit="1" customWidth="1"/>
    <col min="6" max="6" width="30.54296875" style="7" bestFit="1" customWidth="1"/>
    <col min="7" max="7" width="30.08984375" style="7" bestFit="1" customWidth="1"/>
    <col min="8" max="8" width="37.1796875" style="7" bestFit="1" customWidth="1"/>
    <col min="9" max="9" width="21" style="7" bestFit="1" customWidth="1"/>
    <col min="10" max="10" width="26.81640625" style="7" bestFit="1" customWidth="1"/>
    <col min="11" max="16384" width="8.7265625" style="7"/>
  </cols>
  <sheetData>
    <row r="5" spans="2:4" ht="30" thickBot="1" x14ac:dyDescent="0.6"/>
    <row r="6" spans="2:4" x14ac:dyDescent="0.55000000000000004">
      <c r="C6" s="5" t="s">
        <v>31</v>
      </c>
      <c r="D6" s="8" t="str">
        <f>IF('Front End'!D8="","",'Front End'!D8)</f>
        <v/>
      </c>
    </row>
    <row r="7" spans="2:4" ht="59" x14ac:dyDescent="0.55000000000000004">
      <c r="C7" s="9" t="s">
        <v>0</v>
      </c>
      <c r="D7" s="10" t="str">
        <f>IF('Front End'!D9="","",'Front End'!D9)</f>
        <v/>
      </c>
    </row>
    <row r="8" spans="2:4" x14ac:dyDescent="0.55000000000000004">
      <c r="C8" s="9" t="s">
        <v>1</v>
      </c>
      <c r="D8" s="10" t="str">
        <f>IF('Front End'!D10="","",'Front End'!D10)</f>
        <v/>
      </c>
    </row>
    <row r="9" spans="2:4" x14ac:dyDescent="0.55000000000000004">
      <c r="C9" s="9" t="s">
        <v>2</v>
      </c>
      <c r="D9" s="10" t="str">
        <f>IF('Front End'!D11="","",'Front End'!D11)</f>
        <v/>
      </c>
    </row>
    <row r="10" spans="2:4" x14ac:dyDescent="0.55000000000000004">
      <c r="C10" s="9" t="s">
        <v>3</v>
      </c>
      <c r="D10" s="10" t="str">
        <f>IF('Front End'!D12="","",'Front End'!D12)</f>
        <v/>
      </c>
    </row>
    <row r="11" spans="2:4" ht="30" thickBot="1" x14ac:dyDescent="0.6">
      <c r="C11" s="11" t="s">
        <v>182</v>
      </c>
      <c r="D11" s="12" t="str">
        <f>IF('Front End'!E148="","",'Front End'!E148)</f>
        <v/>
      </c>
    </row>
    <row r="12" spans="2:4" ht="30" thickBot="1" x14ac:dyDescent="0.6">
      <c r="C12" s="6"/>
      <c r="D12" s="13"/>
    </row>
    <row r="13" spans="2:4" ht="118" x14ac:dyDescent="0.55000000000000004">
      <c r="C13" s="5" t="s">
        <v>632</v>
      </c>
      <c r="D13" s="14" t="str">
        <f>IF('Front End'!E146="","",'Front End'!E146)</f>
        <v/>
      </c>
    </row>
    <row r="14" spans="2:4" x14ac:dyDescent="0.55000000000000004">
      <c r="C14" s="9" t="s">
        <v>28</v>
      </c>
      <c r="D14" s="15" t="str">
        <f>IF('Front End'!E147="","",'Front End'!E147)</f>
        <v/>
      </c>
    </row>
    <row r="15" spans="2:4" ht="30" thickBot="1" x14ac:dyDescent="0.6">
      <c r="C15" s="11" t="s">
        <v>29</v>
      </c>
      <c r="D15" s="16" t="str">
        <f>IF('Front End'!E148="","",'Front End'!E148)</f>
        <v/>
      </c>
    </row>
    <row r="16" spans="2:4" x14ac:dyDescent="0.55000000000000004">
      <c r="B16" s="6"/>
      <c r="C16" s="6"/>
      <c r="D16" s="6"/>
    </row>
    <row r="17" spans="2:10" ht="88.5" x14ac:dyDescent="0.55000000000000004">
      <c r="B17" s="6" t="s">
        <v>100</v>
      </c>
      <c r="C17" s="6" t="s">
        <v>181</v>
      </c>
      <c r="D17" s="6" t="s">
        <v>633</v>
      </c>
      <c r="E17" s="6" t="s">
        <v>101</v>
      </c>
      <c r="F17" s="6" t="s">
        <v>102</v>
      </c>
      <c r="G17" s="6" t="s">
        <v>103</v>
      </c>
      <c r="H17" s="6" t="s">
        <v>104</v>
      </c>
      <c r="I17" s="6" t="s">
        <v>105</v>
      </c>
      <c r="J17" s="6" t="s">
        <v>106</v>
      </c>
    </row>
    <row r="18" spans="2:10" ht="221.5" customHeight="1" x14ac:dyDescent="0.55000000000000004">
      <c r="B18" s="6" t="str">
        <f>IF($C18&lt;&gt;"", COUNTA($C$18:C18), "")</f>
        <v/>
      </c>
      <c r="C18" s="6" t="str" cm="1">
        <f t="array" ref="C18">IFERROR(
    INDEX('Front End'!$C$36:$C$141,
          SMALL(
                IF('Front End'!$G$36:$G$129&lt;&gt;"",
                   ROW('Front End'!$G$36:$G$129)-ROW('Front End'!$G$36)+1),
                ROWS($F$18:F18)
          )
    ),
    ""
)</f>
        <v/>
      </c>
      <c r="D18" s="6" t="str" cm="1">
        <f t="array" ref="D18">IFERROR(INDEX('Front End'!$D$36:$D$141, SMALL(IF('Front End'!$G$36:$G$141&lt;&gt;"", ROW('Front End'!$G$36:$G$141)-ROW('Front End'!$G$36)+1), ROWS($F$18:F18))), "")</f>
        <v/>
      </c>
      <c r="E18" s="6"/>
      <c r="F18" s="6" t="str" cm="1">
        <f t="array" ref="F18">IFERROR(INDEX('Front End'!$G$36:$G$141, SMALL(IF('Front End'!$G$36:$G$141&lt;&gt;"", ROW('Front End'!$G$36:$G$141)-ROW('Front End'!$G$36)+1), ROWS($F$18:F18))), "")</f>
        <v/>
      </c>
      <c r="G18" s="6"/>
      <c r="H18" s="6"/>
      <c r="I18" s="6"/>
      <c r="J18" s="6"/>
    </row>
    <row r="19" spans="2:10" x14ac:dyDescent="0.55000000000000004">
      <c r="B19" s="6" t="str">
        <f>IF($C19&lt;&gt;"", COUNTA($C$18:C19), "")</f>
        <v/>
      </c>
      <c r="C19" s="6" t="str" cm="1">
        <f t="array" ref="C19">IFERROR(
    INDEX('Front End'!$C$36:$C$141,
          SMALL(
                IF('Front End'!$G$36:$G$129&lt;&gt;"",
                   ROW('Front End'!$G$36:$G$129)-ROW('Front End'!$G$36)+1),
                ROWS($F$18:F19)
          )
    ),
    ""
)</f>
        <v/>
      </c>
      <c r="D19" s="6" t="str" cm="1">
        <f t="array" ref="D19">IFERROR(INDEX('Front End'!$D$36:$D$141, SMALL(IF('Front End'!$G$36:$G$141&lt;&gt;"", ROW('Front End'!$G$36:$G$141)-ROW('Front End'!$G$36)+1), ROWS($F$18:F19))), "")</f>
        <v/>
      </c>
      <c r="E19" s="6" t="str">
        <f>IFERROR(INDEX('Front End'!G37:G130, SMALL(IF(('Front End'!G37:G130&lt;&gt;"")*(COUNTIF($A$1:A2,'Front End'!G37:G130)=0), ROW('Front End'!G37:G130)-ROW('Front End'!G37)+1), 1)), "")</f>
        <v/>
      </c>
      <c r="F19" s="6" t="str" cm="1">
        <f t="array" ref="F19">IFERROR(INDEX('Front End'!$G$36:$G$141, SMALL(IF('Front End'!$G$36:$G$141&lt;&gt;"", ROW('Front End'!$G$36:$G$141)-ROW('Front End'!$G$36)+1), ROWS($F$18:F19))), "")</f>
        <v/>
      </c>
      <c r="G19" s="6" t="str">
        <f>IFERROR(INDEX('Front End'!G37:G130, SMALL(IF(('Front End'!G37:G130&lt;&gt;"")*(COUNTIF($A$1:A2,'Front End'!G37:G130)=0), ROW('Front End'!G37:G130)-ROW('Front End'!G37)+1), 1)), "")</f>
        <v/>
      </c>
      <c r="H19" s="6"/>
      <c r="I19" s="6"/>
      <c r="J19" s="6"/>
    </row>
    <row r="20" spans="2:10" x14ac:dyDescent="0.55000000000000004">
      <c r="B20" s="6" t="str">
        <f>IF($C20&lt;&gt;"", COUNTA($C$18:C20), "")</f>
        <v/>
      </c>
      <c r="C20" s="6" t="str" cm="1">
        <f t="array" ref="C20">IFERROR(
    INDEX('Front End'!$C$36:$C$141,
          SMALL(
                IF('Front End'!$G$36:$G$129&lt;&gt;"",
                   ROW('Front End'!$G$36:$G$129)-ROW('Front End'!$G$36)+1),
                ROWS($F$18:F20)
          )
    ),
    ""
)</f>
        <v/>
      </c>
      <c r="D20" s="6" t="str" cm="1">
        <f t="array" ref="D20">IFERROR(INDEX('Front End'!$D$36:$D$141, SMALL(IF('Front End'!$G$36:$G$141&lt;&gt;"", ROW('Front End'!$G$36:$G$141)-ROW('Front End'!$G$36)+1), ROWS($F$18:F20))), "")</f>
        <v/>
      </c>
      <c r="E20" s="6" t="str">
        <f>IFERROR(INDEX('Front End'!G38:G131, SMALL(IF(('Front End'!G38:G131&lt;&gt;"")*(COUNTIF($A$1:A3,'Front End'!G38:G131)=0), ROW('Front End'!G38:G131)-ROW('Front End'!G38)+1), 1)), "")</f>
        <v/>
      </c>
      <c r="F20" s="6" t="str" cm="1">
        <f t="array" ref="F20">IFERROR(INDEX('Front End'!$G$36:$G$141, SMALL(IF('Front End'!$G$36:$G$141&lt;&gt;"", ROW('Front End'!$G$36:$G$141)-ROW('Front End'!$G$36)+1), ROWS($F$18:F20))), "")</f>
        <v/>
      </c>
      <c r="G20" s="6" t="str">
        <f>IFERROR(INDEX('Front End'!G38:G131, SMALL(IF(('Front End'!G38:G131&lt;&gt;"")*(COUNTIF($A$1:A3,'Front End'!G38:G131)=0), ROW('Front End'!G38:G131)-ROW('Front End'!G38)+1), 1)), "")</f>
        <v/>
      </c>
      <c r="H20" s="6"/>
      <c r="I20" s="6"/>
      <c r="J20" s="6"/>
    </row>
    <row r="21" spans="2:10" x14ac:dyDescent="0.55000000000000004">
      <c r="B21" s="6" t="str">
        <f>IF($C21&lt;&gt;"", COUNTA($C$18:C21), "")</f>
        <v/>
      </c>
      <c r="C21" s="6" t="str" cm="1">
        <f t="array" ref="C21">IFERROR(
    INDEX('Front End'!$C$36:$C$141,
          SMALL(
                IF('Front End'!$G$36:$G$129&lt;&gt;"",
                   ROW('Front End'!$G$36:$G$129)-ROW('Front End'!$G$36)+1),
                ROWS($F$18:F21)
          )
    ),
    ""
)</f>
        <v/>
      </c>
      <c r="D21" s="6" t="str" cm="1">
        <f t="array" ref="D21">IFERROR(INDEX('Front End'!$D$36:$D$141, SMALL(IF('Front End'!$G$36:$G$141&lt;&gt;"", ROW('Front End'!$G$36:$G$141)-ROW('Front End'!$G$36)+1), ROWS($F$18:F21))), "")</f>
        <v/>
      </c>
      <c r="E21" s="6" t="str">
        <f>IFERROR(INDEX('Front End'!G39:G132, SMALL(IF(('Front End'!G39:G132&lt;&gt;"")*(COUNTIF($A$1:A4,'Front End'!G39:G132)=0), ROW('Front End'!G39:G132)-ROW('Front End'!G39)+1), 1)), "")</f>
        <v/>
      </c>
      <c r="F21" s="6" t="str" cm="1">
        <f t="array" ref="F21">IFERROR(INDEX('Front End'!$G$36:$G$141, SMALL(IF('Front End'!$G$36:$G$141&lt;&gt;"", ROW('Front End'!$G$36:$G$141)-ROW('Front End'!$G$36)+1), ROWS($F$18:F21))), "")</f>
        <v/>
      </c>
      <c r="G21" s="6" t="str">
        <f>IFERROR(INDEX('Front End'!G39:G132, SMALL(IF(('Front End'!G39:G132&lt;&gt;"")*(COUNTIF($A$1:A4,'Front End'!G39:G132)=0), ROW('Front End'!G39:G132)-ROW('Front End'!G39)+1), 1)), "")</f>
        <v/>
      </c>
      <c r="H21" s="6"/>
      <c r="I21" s="6"/>
      <c r="J21" s="6"/>
    </row>
    <row r="22" spans="2:10" x14ac:dyDescent="0.55000000000000004">
      <c r="B22" s="6" t="str">
        <f>IF($C22&lt;&gt;"", COUNTA($C$18:C22), "")</f>
        <v/>
      </c>
      <c r="C22" s="6" t="str" cm="1">
        <f t="array" ref="C22">IFERROR(
    INDEX('Front End'!$C$36:$C$141,
          SMALL(
                IF('Front End'!$G$36:$G$129&lt;&gt;"",
                   ROW('Front End'!$G$36:$G$129)-ROW('Front End'!$G$36)+1),
                ROWS($F$18:F22)
          )
    ),
    ""
)</f>
        <v/>
      </c>
      <c r="D22" s="6" t="str" cm="1">
        <f t="array" ref="D22">IFERROR(INDEX('Front End'!$D$36:$D$141, SMALL(IF('Front End'!$G$36:$G$141&lt;&gt;"", ROW('Front End'!$G$36:$G$141)-ROW('Front End'!$G$36)+1), ROWS($F$18:F22))), "")</f>
        <v/>
      </c>
      <c r="E22" s="6" t="str">
        <f>IFERROR(INDEX('Front End'!G40:G133, SMALL(IF(('Front End'!G40:G133&lt;&gt;"")*(COUNTIF($A$1:A5,'Front End'!G40:G133)=0), ROW('Front End'!G40:G133)-ROW('Front End'!G40)+1), 1)), "")</f>
        <v/>
      </c>
      <c r="F22" s="6" t="str" cm="1">
        <f t="array" ref="F22">IFERROR(INDEX('Front End'!$G$36:$G$141, SMALL(IF('Front End'!$G$36:$G$141&lt;&gt;"", ROW('Front End'!$G$36:$G$141)-ROW('Front End'!$G$36)+1), ROWS($F$18:F22))), "")</f>
        <v/>
      </c>
      <c r="G22" s="6" t="str">
        <f>IFERROR(INDEX('Front End'!G40:G133, SMALL(IF(('Front End'!G40:G133&lt;&gt;"")*(COUNTIF($A$1:A5,'Front End'!G40:G133)=0), ROW('Front End'!G40:G133)-ROW('Front End'!G40)+1), 1)), "")</f>
        <v/>
      </c>
      <c r="H22" s="6"/>
      <c r="I22" s="6"/>
      <c r="J22" s="6"/>
    </row>
    <row r="23" spans="2:10" x14ac:dyDescent="0.55000000000000004">
      <c r="B23" s="6" t="str">
        <f>IF($C23&lt;&gt;"", COUNTA($C$18:C23), "")</f>
        <v/>
      </c>
      <c r="C23" s="6" t="str" cm="1">
        <f t="array" ref="C23">IFERROR(
    INDEX('Front End'!$C$36:$C$141,
          SMALL(
                IF('Front End'!$G$36:$G$129&lt;&gt;"",
                   ROW('Front End'!$G$36:$G$129)-ROW('Front End'!$G$36)+1),
                ROWS($F$18:F23)
          )
    ),
    ""
)</f>
        <v/>
      </c>
      <c r="D23" s="6" t="str" cm="1">
        <f t="array" ref="D23">IFERROR(INDEX('Front End'!$D$36:$D$141, SMALL(IF('Front End'!$G$36:$G$141&lt;&gt;"", ROW('Front End'!$G$36:$G$141)-ROW('Front End'!$G$36)+1), ROWS($F$18:F23))), "")</f>
        <v/>
      </c>
      <c r="E23" s="6" t="str">
        <f>IFERROR(INDEX('Front End'!G41:G134, SMALL(IF(('Front End'!G41:G134&lt;&gt;"")*(COUNTIF($A$1:A6,'Front End'!G41:G134)=0), ROW('Front End'!G41:G134)-ROW('Front End'!G41)+1), 1)), "")</f>
        <v/>
      </c>
      <c r="F23" s="6" t="str" cm="1">
        <f t="array" ref="F23">IFERROR(INDEX('Front End'!$G$36:$G$141, SMALL(IF('Front End'!$G$36:$G$141&lt;&gt;"", ROW('Front End'!$G$36:$G$141)-ROW('Front End'!$G$36)+1), ROWS($F$18:F23))), "")</f>
        <v/>
      </c>
      <c r="G23" s="6" t="str">
        <f>IFERROR(INDEX('Front End'!G41:G134, SMALL(IF(('Front End'!G41:G134&lt;&gt;"")*(COUNTIF($A$1:A6,'Front End'!G41:G134)=0), ROW('Front End'!G41:G134)-ROW('Front End'!G41)+1), 1)), "")</f>
        <v/>
      </c>
      <c r="H23" s="6"/>
      <c r="I23" s="6"/>
      <c r="J23" s="6"/>
    </row>
    <row r="24" spans="2:10" x14ac:dyDescent="0.55000000000000004">
      <c r="B24" s="6" t="str">
        <f>IF($C24&lt;&gt;"", COUNTA($C$18:C24), "")</f>
        <v/>
      </c>
      <c r="C24" s="6" t="str" cm="1">
        <f t="array" ref="C24">IFERROR(
    INDEX('Front End'!$C$36:$C$141,
          SMALL(
                IF('Front End'!$G$36:$G$129&lt;&gt;"",
                   ROW('Front End'!$G$36:$G$129)-ROW('Front End'!$G$36)+1),
                ROWS($F$18:F24)
          )
    ),
    ""
)</f>
        <v/>
      </c>
      <c r="D24" s="6" t="str" cm="1">
        <f t="array" ref="D24">IFERROR(INDEX('Front End'!$D$36:$D$141, SMALL(IF('Front End'!$G$36:$G$141&lt;&gt;"", ROW('Front End'!$G$36:$G$141)-ROW('Front End'!$G$36)+1), ROWS($F$18:F24))), "")</f>
        <v/>
      </c>
      <c r="E24" s="6" t="str">
        <f>IFERROR(INDEX('Front End'!G42:G135, SMALL(IF(('Front End'!G42:G135&lt;&gt;"")*(COUNTIF($A$1:A7,'Front End'!G42:G135)=0), ROW('Front End'!G42:G135)-ROW('Front End'!G42)+1), 1)), "")</f>
        <v/>
      </c>
      <c r="F24" s="6" t="str" cm="1">
        <f t="array" ref="F24">IFERROR(INDEX('Front End'!$G$36:$G$141, SMALL(IF('Front End'!$G$36:$G$141&lt;&gt;"", ROW('Front End'!$G$36:$G$141)-ROW('Front End'!$G$36)+1), ROWS($F$18:F24))), "")</f>
        <v/>
      </c>
      <c r="G24" s="6" t="str">
        <f>IFERROR(INDEX('Front End'!G42:G135, SMALL(IF(('Front End'!G42:G135&lt;&gt;"")*(COUNTIF($A$1:A7,'Front End'!G42:G135)=0), ROW('Front End'!G42:G135)-ROW('Front End'!G42)+1), 1)), "")</f>
        <v/>
      </c>
      <c r="H24" s="6"/>
      <c r="I24" s="6"/>
      <c r="J24" s="6"/>
    </row>
    <row r="25" spans="2:10" x14ac:dyDescent="0.55000000000000004">
      <c r="B25" s="6" t="str">
        <f>IF($C25&lt;&gt;"", COUNTA($C$18:C25), "")</f>
        <v/>
      </c>
      <c r="C25" s="6" t="str" cm="1">
        <f t="array" ref="C25">IFERROR(
    INDEX('Front End'!$C$36:$C$141,
          SMALL(
                IF('Front End'!$G$36:$G$129&lt;&gt;"",
                   ROW('Front End'!$G$36:$G$129)-ROW('Front End'!$G$36)+1),
                ROWS($F$18:F25)
          )
    ),
    ""
)</f>
        <v/>
      </c>
      <c r="D25" s="6" t="str" cm="1">
        <f t="array" ref="D25">IFERROR(INDEX('Front End'!$D$36:$D$141, SMALL(IF('Front End'!$G$36:$G$141&lt;&gt;"", ROW('Front End'!$G$36:$G$141)-ROW('Front End'!$G$36)+1), ROWS($F$18:F25))), "")</f>
        <v/>
      </c>
      <c r="E25" s="6" t="str">
        <f>IFERROR(INDEX('Front End'!G43:G136, SMALL(IF(('Front End'!G43:G136&lt;&gt;"")*(COUNTIF($A$1:A8,'Front End'!G43:G136)=0), ROW('Front End'!G43:G136)-ROW('Front End'!G43)+1), 1)), "")</f>
        <v/>
      </c>
      <c r="F25" s="6" t="str" cm="1">
        <f t="array" ref="F25">IFERROR(INDEX('Front End'!$G$36:$G$141, SMALL(IF('Front End'!$G$36:$G$141&lt;&gt;"", ROW('Front End'!$G$36:$G$141)-ROW('Front End'!$G$36)+1), ROWS($F$18:F25))), "")</f>
        <v/>
      </c>
      <c r="G25" s="6" t="str">
        <f>IFERROR(INDEX('Front End'!G43:G136, SMALL(IF(('Front End'!G43:G136&lt;&gt;"")*(COUNTIF($A$1:A8,'Front End'!G43:G136)=0), ROW('Front End'!G43:G136)-ROW('Front End'!G43)+1), 1)), "")</f>
        <v/>
      </c>
      <c r="H25" s="6"/>
      <c r="I25" s="6"/>
      <c r="J25" s="6"/>
    </row>
    <row r="26" spans="2:10" x14ac:dyDescent="0.55000000000000004">
      <c r="B26" s="6" t="str">
        <f>IF($C26&lt;&gt;"", COUNTA($C$18:C26), "")</f>
        <v/>
      </c>
      <c r="C26" s="6" t="str" cm="1">
        <f t="array" ref="C26">IFERROR(
    INDEX('Front End'!$C$36:$C$141,
          SMALL(
                IF('Front End'!$G$36:$G$129&lt;&gt;"",
                   ROW('Front End'!$G$36:$G$129)-ROW('Front End'!$G$36)+1),
                ROWS($F$18:F26)
          )
    ),
    ""
)</f>
        <v/>
      </c>
      <c r="D26" s="6" t="str" cm="1">
        <f t="array" ref="D26">IFERROR(INDEX('Front End'!$D$36:$D$141, SMALL(IF('Front End'!$G$36:$G$141&lt;&gt;"", ROW('Front End'!$G$36:$G$141)-ROW('Front End'!$G$36)+1), ROWS($F$18:F26))), "")</f>
        <v/>
      </c>
      <c r="E26" s="6" t="str">
        <f>IFERROR(INDEX('Front End'!G44:G137, SMALL(IF(('Front End'!G44:G137&lt;&gt;"")*(COUNTIF($A$1:A9,'Front End'!G44:G137)=0), ROW('Front End'!G44:G137)-ROW('Front End'!G44)+1), 1)), "")</f>
        <v/>
      </c>
      <c r="F26" s="6" t="str" cm="1">
        <f t="array" ref="F26">IFERROR(INDEX('Front End'!$G$36:$G$141, SMALL(IF('Front End'!$G$36:$G$141&lt;&gt;"", ROW('Front End'!$G$36:$G$141)-ROW('Front End'!$G$36)+1), ROWS($F$18:F26))), "")</f>
        <v/>
      </c>
      <c r="G26" s="6" t="str">
        <f>IFERROR(INDEX('Front End'!G44:G137, SMALL(IF(('Front End'!G44:G137&lt;&gt;"")*(COUNTIF($A$1:A9,'Front End'!G44:G137)=0), ROW('Front End'!G44:G137)-ROW('Front End'!G44)+1), 1)), "")</f>
        <v/>
      </c>
      <c r="H26" s="6"/>
      <c r="I26" s="6"/>
      <c r="J26" s="6"/>
    </row>
    <row r="27" spans="2:10" x14ac:dyDescent="0.55000000000000004">
      <c r="B27" s="6" t="str">
        <f>IF($C27&lt;&gt;"", COUNTA($C$18:C27), "")</f>
        <v/>
      </c>
      <c r="C27" s="6" t="str" cm="1">
        <f t="array" ref="C27">IFERROR(
    INDEX('Front End'!$C$36:$C$141,
          SMALL(
                IF('Front End'!$G$36:$G$129&lt;&gt;"",
                   ROW('Front End'!$G$36:$G$129)-ROW('Front End'!$G$36)+1),
                ROWS($F$18:F27)
          )
    ),
    ""
)</f>
        <v/>
      </c>
      <c r="D27" s="6" t="str" cm="1">
        <f t="array" ref="D27">IFERROR(INDEX('Front End'!$D$36:$D$141, SMALL(IF('Front End'!$G$36:$G$141&lt;&gt;"", ROW('Front End'!$G$36:$G$141)-ROW('Front End'!$G$36)+1), ROWS($F$18:F27))), "")</f>
        <v/>
      </c>
      <c r="E27" s="6" t="str">
        <f>IFERROR(INDEX('Front End'!G45:G138, SMALL(IF(('Front End'!G45:G138&lt;&gt;"")*(COUNTIF($A$1:A10,'Front End'!G45:G138)=0), ROW('Front End'!G45:G138)-ROW('Front End'!G45)+1), 1)), "")</f>
        <v/>
      </c>
      <c r="F27" s="6" t="str" cm="1">
        <f t="array" ref="F27">IFERROR(INDEX('Front End'!$G$36:$G$141, SMALL(IF('Front End'!$G$36:$G$141&lt;&gt;"", ROW('Front End'!$G$36:$G$141)-ROW('Front End'!$G$36)+1), ROWS($F$18:F27))), "")</f>
        <v/>
      </c>
      <c r="G27" s="6" t="str">
        <f>IFERROR(INDEX('Front End'!G45:G138, SMALL(IF(('Front End'!G45:G138&lt;&gt;"")*(COUNTIF($A$1:A10,'Front End'!G45:G138)=0), ROW('Front End'!G45:G138)-ROW('Front End'!G45)+1), 1)), "")</f>
        <v/>
      </c>
      <c r="H27" s="6"/>
      <c r="I27" s="6"/>
      <c r="J27" s="6"/>
    </row>
    <row r="28" spans="2:10" x14ac:dyDescent="0.55000000000000004">
      <c r="B28" s="6" t="str">
        <f>IF($C28&lt;&gt;"", COUNTA($C$18:C28), "")</f>
        <v/>
      </c>
      <c r="C28" s="6" t="str" cm="1">
        <f t="array" ref="C28">IFERROR(
    INDEX('Front End'!$C$36:$C$141,
          SMALL(
                IF('Front End'!$G$36:$G$129&lt;&gt;"",
                   ROW('Front End'!$G$36:$G$129)-ROW('Front End'!$G$36)+1),
                ROWS($F$18:F28)
          )
    ),
    ""
)</f>
        <v/>
      </c>
      <c r="D28" s="6" t="str" cm="1">
        <f t="array" ref="D28">IFERROR(INDEX('Front End'!$D$36:$D$141, SMALL(IF('Front End'!$G$36:$G$141&lt;&gt;"", ROW('Front End'!$G$36:$G$141)-ROW('Front End'!$G$36)+1), ROWS($F$18:F28))), "")</f>
        <v/>
      </c>
      <c r="E28" s="6" t="str">
        <f>IFERROR(INDEX('Front End'!G46:G139, SMALL(IF(('Front End'!G46:G139&lt;&gt;"")*(COUNTIF($A$1:A11,'Front End'!G46:G139)=0), ROW('Front End'!G46:G139)-ROW('Front End'!G46)+1), 1)), "")</f>
        <v/>
      </c>
      <c r="F28" s="6" t="str" cm="1">
        <f t="array" ref="F28">IFERROR(INDEX('Front End'!$G$36:$G$141, SMALL(IF('Front End'!$G$36:$G$141&lt;&gt;"", ROW('Front End'!$G$36:$G$141)-ROW('Front End'!$G$36)+1), ROWS($F$18:F28))), "")</f>
        <v/>
      </c>
      <c r="G28" s="6" t="str">
        <f>IFERROR(INDEX('Front End'!G46:G139, SMALL(IF(('Front End'!G46:G139&lt;&gt;"")*(COUNTIF($A$1:A11,'Front End'!G46:G139)=0), ROW('Front End'!G46:G139)-ROW('Front End'!G46)+1), 1)), "")</f>
        <v/>
      </c>
      <c r="H28" s="6"/>
      <c r="I28" s="6"/>
      <c r="J28" s="6"/>
    </row>
    <row r="29" spans="2:10" x14ac:dyDescent="0.55000000000000004">
      <c r="B29" s="6" t="str">
        <f>IF($C29&lt;&gt;"", COUNTA($C$18:C29), "")</f>
        <v/>
      </c>
      <c r="C29" s="6" t="str" cm="1">
        <f t="array" ref="C29">IFERROR(
    INDEX('Front End'!$C$36:$C$141,
          SMALL(
                IF('Front End'!$G$36:$G$129&lt;&gt;"",
                   ROW('Front End'!$G$36:$G$129)-ROW('Front End'!$G$36)+1),
                ROWS($F$18:F29)
          )
    ),
    ""
)</f>
        <v/>
      </c>
      <c r="D29" s="6" t="str" cm="1">
        <f t="array" ref="D29">IFERROR(INDEX('Front End'!$D$36:$D$141, SMALL(IF('Front End'!$G$36:$G$141&lt;&gt;"", ROW('Front End'!$G$36:$G$141)-ROW('Front End'!$G$36)+1), ROWS($F$18:F29))), "")</f>
        <v/>
      </c>
      <c r="E29" s="6" t="str">
        <f>IFERROR(INDEX('Front End'!G47:G140, SMALL(IF(('Front End'!G47:G140&lt;&gt;"")*(COUNTIF($A$1:A12,'Front End'!G47:G140)=0), ROW('Front End'!G47:G140)-ROW('Front End'!G47)+1), 1)), "")</f>
        <v/>
      </c>
      <c r="F29" s="6" t="str" cm="1">
        <f t="array" ref="F29">IFERROR(INDEX('Front End'!$G$36:$G$141, SMALL(IF('Front End'!$G$36:$G$141&lt;&gt;"", ROW('Front End'!$G$36:$G$141)-ROW('Front End'!$G$36)+1), ROWS($F$18:F29))), "")</f>
        <v/>
      </c>
      <c r="G29" s="6" t="str">
        <f>IFERROR(INDEX('Front End'!G47:G140, SMALL(IF(('Front End'!G47:G140&lt;&gt;"")*(COUNTIF($A$1:A12,'Front End'!G47:G140)=0), ROW('Front End'!G47:G140)-ROW('Front End'!G47)+1), 1)), "")</f>
        <v/>
      </c>
      <c r="H29" s="6"/>
      <c r="I29" s="6"/>
      <c r="J29" s="6"/>
    </row>
    <row r="30" spans="2:10" x14ac:dyDescent="0.55000000000000004">
      <c r="B30" s="6" t="str">
        <f>IF($C30&lt;&gt;"", COUNTA($C$18:C30), "")</f>
        <v/>
      </c>
      <c r="C30" s="6" t="str" cm="1">
        <f t="array" ref="C30">IFERROR(
    INDEX('Front End'!$C$36:$C$141,
          SMALL(
                IF('Front End'!$G$36:$G$129&lt;&gt;"",
                   ROW('Front End'!$G$36:$G$129)-ROW('Front End'!$G$36)+1),
                ROWS($F$18:F30)
          )
    ),
    ""
)</f>
        <v/>
      </c>
      <c r="D30" s="6" t="str" cm="1">
        <f t="array" ref="D30">IFERROR(INDEX('Front End'!$D$36:$D$141, SMALL(IF('Front End'!$G$36:$G$141&lt;&gt;"", ROW('Front End'!$G$36:$G$141)-ROW('Front End'!$G$36)+1), ROWS($F$18:F30))), "")</f>
        <v/>
      </c>
      <c r="E30" s="6" t="str">
        <f>IFERROR(INDEX('Front End'!G48:G141, SMALL(IF(('Front End'!G48:G141&lt;&gt;"")*(COUNTIF($A$1:A13,'Front End'!G48:G141)=0), ROW('Front End'!G48:G141)-ROW('Front End'!G48)+1), 1)), "")</f>
        <v/>
      </c>
      <c r="F30" s="6" t="str" cm="1">
        <f t="array" ref="F30">IFERROR(INDEX('Front End'!$G$36:$G$141, SMALL(IF('Front End'!$G$36:$G$141&lt;&gt;"", ROW('Front End'!$G$36:$G$141)-ROW('Front End'!$G$36)+1), ROWS($F$18:F30))), "")</f>
        <v/>
      </c>
      <c r="G30" s="6" t="str">
        <f>IFERROR(INDEX('Front End'!G48:G141, SMALL(IF(('Front End'!G48:G141&lt;&gt;"")*(COUNTIF($A$1:A13,'Front End'!G48:G141)=0), ROW('Front End'!G48:G141)-ROW('Front End'!G48)+1), 1)), "")</f>
        <v/>
      </c>
      <c r="H30" s="6"/>
      <c r="I30" s="6"/>
      <c r="J30" s="6"/>
    </row>
    <row r="31" spans="2:10" x14ac:dyDescent="0.55000000000000004">
      <c r="B31" s="6" t="str">
        <f>IF($C31&lt;&gt;"", COUNTA($C$18:C31), "")</f>
        <v/>
      </c>
      <c r="C31" s="6" t="str" cm="1">
        <f t="array" ref="C31">IFERROR(
    INDEX('Front End'!$C$36:$C$141,
          SMALL(
                IF('Front End'!$G$36:$G$129&lt;&gt;"",
                   ROW('Front End'!$G$36:$G$129)-ROW('Front End'!$G$36)+1),
                ROWS($F$18:F31)
          )
    ),
    ""
)</f>
        <v/>
      </c>
      <c r="D31" s="6" t="str" cm="1">
        <f t="array" ref="D31">IFERROR(INDEX('Front End'!$D$36:$D$141, SMALL(IF('Front End'!$G$36:$G$141&lt;&gt;"", ROW('Front End'!$G$36:$G$141)-ROW('Front End'!$G$36)+1), ROWS($F$18:F31))), "")</f>
        <v/>
      </c>
      <c r="E31" s="6" t="str">
        <f>IFERROR(INDEX('Front End'!G49:G142, SMALL(IF(('Front End'!G49:G142&lt;&gt;"")*(COUNTIF($A$1:A14,'Front End'!G49:G142)=0), ROW('Front End'!G49:G142)-ROW('Front End'!G49)+1), 1)), "")</f>
        <v/>
      </c>
      <c r="F31" s="6" t="str" cm="1">
        <f t="array" ref="F31">IFERROR(INDEX('Front End'!$G$36:$G$141, SMALL(IF('Front End'!$G$36:$G$141&lt;&gt;"", ROW('Front End'!$G$36:$G$141)-ROW('Front End'!$G$36)+1), ROWS($F$18:F31))), "")</f>
        <v/>
      </c>
      <c r="G31" s="6" t="str">
        <f>IFERROR(INDEX('Front End'!G49:G142, SMALL(IF(('Front End'!G49:G142&lt;&gt;"")*(COUNTIF($A$1:A14,'Front End'!G49:G142)=0), ROW('Front End'!G49:G142)-ROW('Front End'!G49)+1), 1)), "")</f>
        <v/>
      </c>
      <c r="H31" s="6"/>
      <c r="I31" s="6"/>
      <c r="J31" s="6"/>
    </row>
    <row r="32" spans="2:10" x14ac:dyDescent="0.55000000000000004">
      <c r="B32" s="6" t="str">
        <f>IF($C32&lt;&gt;"", COUNTA($C$18:C32), "")</f>
        <v/>
      </c>
      <c r="C32" s="6" t="str" cm="1">
        <f t="array" ref="C32">IFERROR(
    INDEX('Front End'!$C$36:$C$141,
          SMALL(
                IF('Front End'!$G$36:$G$129&lt;&gt;"",
                   ROW('Front End'!$G$36:$G$129)-ROW('Front End'!$G$36)+1),
                ROWS($F$18:F32)
          )
    ),
    ""
)</f>
        <v/>
      </c>
      <c r="D32" s="6" t="str" cm="1">
        <f t="array" ref="D32">IFERROR(INDEX('Front End'!$D$36:$D$141, SMALL(IF('Front End'!$G$36:$G$141&lt;&gt;"", ROW('Front End'!$G$36:$G$141)-ROW('Front End'!$G$36)+1), ROWS($F$18:F32))), "")</f>
        <v/>
      </c>
      <c r="E32" s="6" t="str">
        <f>IFERROR(INDEX('Front End'!G50:G143, SMALL(IF(('Front End'!G50:G143&lt;&gt;"")*(COUNTIF($A$1:A15,'Front End'!G50:G143)=0), ROW('Front End'!G50:G143)-ROW('Front End'!G50)+1), 1)), "")</f>
        <v/>
      </c>
      <c r="F32" s="6" t="str" cm="1">
        <f t="array" ref="F32">IFERROR(INDEX('Front End'!$G$36:$G$141, SMALL(IF('Front End'!$G$36:$G$141&lt;&gt;"", ROW('Front End'!$G$36:$G$141)-ROW('Front End'!$G$36)+1), ROWS($F$18:F32))), "")</f>
        <v/>
      </c>
      <c r="G32" s="6" t="str">
        <f>IFERROR(INDEX('Front End'!G50:G143, SMALL(IF(('Front End'!G50:G143&lt;&gt;"")*(COUNTIF($A$1:A15,'Front End'!G50:G143)=0), ROW('Front End'!G50:G143)-ROW('Front End'!G50)+1), 1)), "")</f>
        <v/>
      </c>
      <c r="H32" s="6"/>
      <c r="I32" s="6"/>
      <c r="J32" s="6"/>
    </row>
    <row r="33" spans="2:10" x14ac:dyDescent="0.55000000000000004">
      <c r="B33" s="6" t="str">
        <f>IF($C33&lt;&gt;"", COUNTA($C$18:C33), "")</f>
        <v/>
      </c>
      <c r="C33" s="6" t="str" cm="1">
        <f t="array" ref="C33">IFERROR(
    INDEX('Front End'!$C$36:$C$141,
          SMALL(
                IF('Front End'!$G$36:$G$129&lt;&gt;"",
                   ROW('Front End'!$G$36:$G$129)-ROW('Front End'!$G$36)+1),
                ROWS($F$18:F33)
          )
    ),
    ""
)</f>
        <v/>
      </c>
      <c r="D33" s="6" t="str" cm="1">
        <f t="array" ref="D33">IFERROR(INDEX('Front End'!$D$36:$D$141, SMALL(IF('Front End'!$G$36:$G$141&lt;&gt;"", ROW('Front End'!$G$36:$G$141)-ROW('Front End'!$G$36)+1), ROWS($F$18:F33))), "")</f>
        <v/>
      </c>
      <c r="E33" s="6" t="str">
        <f>IFERROR(INDEX('Front End'!G51:G144, SMALL(IF(('Front End'!G51:G144&lt;&gt;"")*(COUNTIF($A$1:A16,'Front End'!G51:G144)=0), ROW('Front End'!G51:G144)-ROW('Front End'!G51)+1), 1)), "")</f>
        <v/>
      </c>
      <c r="F33" s="6" t="str" cm="1">
        <f t="array" ref="F33">IFERROR(INDEX('Front End'!$G$36:$G$141, SMALL(IF('Front End'!$G$36:$G$141&lt;&gt;"", ROW('Front End'!$G$36:$G$141)-ROW('Front End'!$G$36)+1), ROWS($F$18:F33))), "")</f>
        <v/>
      </c>
      <c r="G33" s="6" t="str">
        <f>IFERROR(INDEX('Front End'!G51:G144, SMALL(IF(('Front End'!G51:G144&lt;&gt;"")*(COUNTIF($A$1:A16,'Front End'!G51:G144)=0), ROW('Front End'!G51:G144)-ROW('Front End'!G51)+1), 1)), "")</f>
        <v/>
      </c>
      <c r="H33" s="6"/>
      <c r="I33" s="6"/>
      <c r="J33" s="6"/>
    </row>
    <row r="34" spans="2:10" x14ac:dyDescent="0.55000000000000004">
      <c r="B34" s="6" t="str">
        <f>IF($C34&lt;&gt;"", COUNTA($C$18:C34), "")</f>
        <v/>
      </c>
      <c r="C34" s="6" t="str" cm="1">
        <f t="array" ref="C34">IFERROR(
    INDEX('Front End'!$C$36:$C$141,
          SMALL(
                IF('Front End'!$G$36:$G$129&lt;&gt;"",
                   ROW('Front End'!$G$36:$G$129)-ROW('Front End'!$G$36)+1),
                ROWS($F$18:F34)
          )
    ),
    ""
)</f>
        <v/>
      </c>
      <c r="D34" s="6" t="str" cm="1">
        <f t="array" ref="D34">IFERROR(INDEX('Front End'!$D$36:$D$141, SMALL(IF('Front End'!$G$36:$G$141&lt;&gt;"", ROW('Front End'!$G$36:$G$141)-ROW('Front End'!$G$36)+1), ROWS($F$18:F34))), "")</f>
        <v/>
      </c>
      <c r="E34" s="6" t="str">
        <f>IFERROR(INDEX('Front End'!G52:G145, SMALL(IF(('Front End'!G52:G145&lt;&gt;"")*(COUNTIF($A$1:A17,'Front End'!G52:G145)=0), ROW('Front End'!G52:G145)-ROW('Front End'!G52)+1), 1)), "")</f>
        <v/>
      </c>
      <c r="F34" s="6" t="str" cm="1">
        <f t="array" ref="F34">IFERROR(INDEX('Front End'!$G$36:$G$141, SMALL(IF('Front End'!$G$36:$G$141&lt;&gt;"", ROW('Front End'!$G$36:$G$141)-ROW('Front End'!$G$36)+1), ROWS($F$18:F34))), "")</f>
        <v/>
      </c>
      <c r="G34" s="6" t="str">
        <f>IFERROR(INDEX('Front End'!G52:G145, SMALL(IF(('Front End'!G52:G145&lt;&gt;"")*(COUNTIF($A$1:A17,'Front End'!G52:G145)=0), ROW('Front End'!G52:G145)-ROW('Front End'!G52)+1), 1)), "")</f>
        <v/>
      </c>
      <c r="H34" s="6"/>
      <c r="I34" s="6"/>
      <c r="J34" s="6"/>
    </row>
    <row r="35" spans="2:10" x14ac:dyDescent="0.55000000000000004">
      <c r="B35" s="6" t="str">
        <f>IF($C35&lt;&gt;"", COUNTA($C$18:C35), "")</f>
        <v/>
      </c>
      <c r="C35" s="6" t="str" cm="1">
        <f t="array" ref="C35">IFERROR(
    INDEX('Front End'!$C$36:$C$141,
          SMALL(
                IF('Front End'!$G$36:$G$129&lt;&gt;"",
                   ROW('Front End'!$G$36:$G$129)-ROW('Front End'!$G$36)+1),
                ROWS($F$18:F35)
          )
    ),
    ""
)</f>
        <v/>
      </c>
      <c r="D35" s="6" t="str" cm="1">
        <f t="array" ref="D35">IFERROR(INDEX('Front End'!$D$36:$D$141, SMALL(IF('Front End'!$G$36:$G$141&lt;&gt;"", ROW('Front End'!$G$36:$G$141)-ROW('Front End'!$G$36)+1), ROWS($F$18:F35))), "")</f>
        <v/>
      </c>
      <c r="E35" s="6" t="str">
        <f>IFERROR(INDEX('Front End'!G53:G146, SMALL(IF(('Front End'!G53:G146&lt;&gt;"")*(COUNTIF($A$1:A18,'Front End'!G53:G146)=0), ROW('Front End'!G53:G146)-ROW('Front End'!G53)+1), 1)), "")</f>
        <v/>
      </c>
      <c r="F35" s="6" t="str" cm="1">
        <f t="array" ref="F35">IFERROR(INDEX('Front End'!$G$36:$G$141, SMALL(IF('Front End'!$G$36:$G$141&lt;&gt;"", ROW('Front End'!$G$36:$G$141)-ROW('Front End'!$G$36)+1), ROWS($F$18:F35))), "")</f>
        <v/>
      </c>
      <c r="G35" s="6" t="str">
        <f>IFERROR(INDEX('Front End'!G53:G146, SMALL(IF(('Front End'!G53:G146&lt;&gt;"")*(COUNTIF($A$1:A18,'Front End'!G53:G146)=0), ROW('Front End'!G53:G146)-ROW('Front End'!G53)+1), 1)), "")</f>
        <v/>
      </c>
      <c r="H35" s="6"/>
      <c r="I35" s="6"/>
      <c r="J35" s="6"/>
    </row>
    <row r="36" spans="2:10" x14ac:dyDescent="0.55000000000000004">
      <c r="B36" s="6" t="str">
        <f>IF($C36&lt;&gt;"", COUNTA($C$18:C36), "")</f>
        <v/>
      </c>
      <c r="C36" s="6" t="str" cm="1">
        <f t="array" ref="C36">IFERROR(
    INDEX('Front End'!$C$36:$C$141,
          SMALL(
                IF('Front End'!$G$36:$G$129&lt;&gt;"",
                   ROW('Front End'!$G$36:$G$129)-ROW('Front End'!$G$36)+1),
                ROWS($F$18:F36)
          )
    ),
    ""
)</f>
        <v/>
      </c>
      <c r="D36" s="6" t="str" cm="1">
        <f t="array" ref="D36">IFERROR(INDEX('Front End'!$D$36:$D$141, SMALL(IF('Front End'!$G$36:$G$141&lt;&gt;"", ROW('Front End'!$G$36:$G$141)-ROW('Front End'!$G$36)+1), ROWS($F$18:F36))), "")</f>
        <v/>
      </c>
      <c r="E36" s="6" t="str">
        <f>IFERROR(INDEX('Front End'!G54:G147, SMALL(IF(('Front End'!G54:G147&lt;&gt;"")*(COUNTIF($A$1:A19,'Front End'!G54:G147)=0), ROW('Front End'!G54:G147)-ROW('Front End'!G54)+1), 1)), "")</f>
        <v/>
      </c>
      <c r="F36" s="6" t="str" cm="1">
        <f t="array" ref="F36">IFERROR(INDEX('Front End'!$G$36:$G$141, SMALL(IF('Front End'!$G$36:$G$141&lt;&gt;"", ROW('Front End'!$G$36:$G$141)-ROW('Front End'!$G$36)+1), ROWS($F$18:F36))), "")</f>
        <v/>
      </c>
      <c r="G36" s="6" t="str">
        <f>IFERROR(INDEX('Front End'!G54:G147, SMALL(IF(('Front End'!G54:G147&lt;&gt;"")*(COUNTIF($A$1:A19,'Front End'!G54:G147)=0), ROW('Front End'!G54:G147)-ROW('Front End'!G54)+1), 1)), "")</f>
        <v/>
      </c>
      <c r="H36" s="6"/>
      <c r="I36" s="6"/>
      <c r="J36" s="6"/>
    </row>
    <row r="37" spans="2:10" x14ac:dyDescent="0.55000000000000004">
      <c r="B37" s="6" t="str">
        <f>IF($C37&lt;&gt;"", COUNTA($C$18:C37), "")</f>
        <v/>
      </c>
      <c r="C37" s="6" t="str" cm="1">
        <f t="array" ref="C37">IFERROR(
    INDEX('Front End'!$C$36:$C$141,
          SMALL(
                IF('Front End'!$G$36:$G$129&lt;&gt;"",
                   ROW('Front End'!$G$36:$G$129)-ROW('Front End'!$G$36)+1),
                ROWS($F$18:F37)
          )
    ),
    ""
)</f>
        <v/>
      </c>
      <c r="D37" s="6" t="str" cm="1">
        <f t="array" ref="D37">IFERROR(INDEX('Front End'!$D$36:$D$141, SMALL(IF('Front End'!$G$36:$G$141&lt;&gt;"", ROW('Front End'!$G$36:$G$141)-ROW('Front End'!$G$36)+1), ROWS($F$18:F37))), "")</f>
        <v/>
      </c>
      <c r="E37" s="6" t="str">
        <f>IFERROR(INDEX('Front End'!G55:G148, SMALL(IF(('Front End'!G55:G148&lt;&gt;"")*(COUNTIF($A$1:A20,'Front End'!G55:G148)=0), ROW('Front End'!G55:G148)-ROW('Front End'!G55)+1), 1)), "")</f>
        <v/>
      </c>
      <c r="F37" s="6" t="str" cm="1">
        <f t="array" ref="F37">IFERROR(INDEX('Front End'!$G$36:$G$141, SMALL(IF('Front End'!$G$36:$G$141&lt;&gt;"", ROW('Front End'!$G$36:$G$141)-ROW('Front End'!$G$36)+1), ROWS($F$18:F37))), "")</f>
        <v/>
      </c>
      <c r="G37" s="6" t="str">
        <f>IFERROR(INDEX('Front End'!G55:G148, SMALL(IF(('Front End'!G55:G148&lt;&gt;"")*(COUNTIF($A$1:A20,'Front End'!G55:G148)=0), ROW('Front End'!G55:G148)-ROW('Front End'!G55)+1), 1)), "")</f>
        <v/>
      </c>
      <c r="H37" s="6"/>
      <c r="I37" s="6"/>
      <c r="J37" s="6"/>
    </row>
    <row r="38" spans="2:10" x14ac:dyDescent="0.55000000000000004">
      <c r="B38" s="6" t="str">
        <f>IF($C38&lt;&gt;"", COUNTA($C$18:C38), "")</f>
        <v/>
      </c>
      <c r="C38" s="6" t="str" cm="1">
        <f t="array" ref="C38">IFERROR(
    INDEX('Front End'!$C$36:$C$141,
          SMALL(
                IF('Front End'!$G$36:$G$129&lt;&gt;"",
                   ROW('Front End'!$G$36:$G$129)-ROW('Front End'!$G$36)+1),
                ROWS($F$18:F38)
          )
    ),
    ""
)</f>
        <v/>
      </c>
      <c r="D38" s="6" t="str" cm="1">
        <f t="array" ref="D38">IFERROR(INDEX('Front End'!$D$36:$D$141, SMALL(IF('Front End'!$G$36:$G$141&lt;&gt;"", ROW('Front End'!$G$36:$G$141)-ROW('Front End'!$G$36)+1), ROWS($F$18:F38))), "")</f>
        <v/>
      </c>
      <c r="E38" s="6" t="str">
        <f>IFERROR(INDEX('Front End'!G56:G149, SMALL(IF(('Front End'!G56:G149&lt;&gt;"")*(COUNTIF($A$1:A21,'Front End'!G56:G149)=0), ROW('Front End'!G56:G149)-ROW('Front End'!G56)+1), 1)), "")</f>
        <v/>
      </c>
      <c r="F38" s="6" t="str" cm="1">
        <f t="array" ref="F38">IFERROR(INDEX('Front End'!$G$36:$G$141, SMALL(IF('Front End'!$G$36:$G$141&lt;&gt;"", ROW('Front End'!$G$36:$G$141)-ROW('Front End'!$G$36)+1), ROWS($F$18:F38))), "")</f>
        <v/>
      </c>
      <c r="G38" s="6" t="str">
        <f>IFERROR(INDEX('Front End'!G56:G149, SMALL(IF(('Front End'!G56:G149&lt;&gt;"")*(COUNTIF($A$1:A21,'Front End'!G56:G149)=0), ROW('Front End'!G56:G149)-ROW('Front End'!G56)+1), 1)), "")</f>
        <v/>
      </c>
      <c r="H38" s="6"/>
      <c r="I38" s="6"/>
      <c r="J38" s="6"/>
    </row>
    <row r="39" spans="2:10" x14ac:dyDescent="0.55000000000000004">
      <c r="B39" s="6" t="str">
        <f>IF($C39&lt;&gt;"", COUNTA($C$18:C39), "")</f>
        <v/>
      </c>
      <c r="C39" s="6" t="str" cm="1">
        <f t="array" ref="C39">IFERROR(
    INDEX('Front End'!$C$36:$C$141,
          SMALL(
                IF('Front End'!$G$36:$G$129&lt;&gt;"",
                   ROW('Front End'!$G$36:$G$129)-ROW('Front End'!$G$36)+1),
                ROWS($F$18:F39)
          )
    ),
    ""
)</f>
        <v/>
      </c>
      <c r="D39" s="6" t="str" cm="1">
        <f t="array" ref="D39">IFERROR(INDEX('Front End'!$D$36:$D$141, SMALL(IF('Front End'!$G$36:$G$141&lt;&gt;"", ROW('Front End'!$G$36:$G$141)-ROW('Front End'!$G$36)+1), ROWS($F$18:F39))), "")</f>
        <v/>
      </c>
      <c r="E39" s="6" t="str">
        <f>IFERROR(INDEX('Front End'!G57:G150, SMALL(IF(('Front End'!G57:G150&lt;&gt;"")*(COUNTIF($A$1:A22,'Front End'!G57:G150)=0), ROW('Front End'!G57:G150)-ROW('Front End'!G57)+1), 1)), "")</f>
        <v/>
      </c>
      <c r="F39" s="6" t="str" cm="1">
        <f t="array" ref="F39">IFERROR(INDEX('Front End'!$G$36:$G$141, SMALL(IF('Front End'!$G$36:$G$141&lt;&gt;"", ROW('Front End'!$G$36:$G$141)-ROW('Front End'!$G$36)+1), ROWS($F$18:F39))), "")</f>
        <v/>
      </c>
      <c r="G39" s="6" t="str">
        <f>IFERROR(INDEX('Front End'!G57:G150, SMALL(IF(('Front End'!G57:G150&lt;&gt;"")*(COUNTIF($A$1:A22,'Front End'!G57:G150)=0), ROW('Front End'!G57:G150)-ROW('Front End'!G57)+1), 1)), "")</f>
        <v/>
      </c>
      <c r="H39" s="6"/>
      <c r="I39" s="6"/>
      <c r="J39" s="6"/>
    </row>
    <row r="40" spans="2:10" x14ac:dyDescent="0.55000000000000004">
      <c r="B40" s="6" t="str">
        <f>IF($C40&lt;&gt;"", COUNTA($C$18:C40), "")</f>
        <v/>
      </c>
      <c r="C40" s="6" t="str" cm="1">
        <f t="array" ref="C40">IFERROR(
    INDEX('Front End'!$C$36:$C$141,
          SMALL(
                IF('Front End'!$G$36:$G$129&lt;&gt;"",
                   ROW('Front End'!$G$36:$G$129)-ROW('Front End'!$G$36)+1),
                ROWS($F$18:F40)
          )
    ),
    ""
)</f>
        <v/>
      </c>
      <c r="D40" s="6" t="str" cm="1">
        <f t="array" ref="D40">IFERROR(INDEX('Front End'!$D$36:$D$141, SMALL(IF('Front End'!$G$36:$G$141&lt;&gt;"", ROW('Front End'!$G$36:$G$141)-ROW('Front End'!$G$36)+1), ROWS($F$18:F40))), "")</f>
        <v/>
      </c>
      <c r="E40" s="6" t="str">
        <f>IFERROR(INDEX('Front End'!G58:G151, SMALL(IF(('Front End'!G58:G151&lt;&gt;"")*(COUNTIF($A$1:A23,'Front End'!G58:G151)=0), ROW('Front End'!G58:G151)-ROW('Front End'!G58)+1), 1)), "")</f>
        <v/>
      </c>
      <c r="F40" s="6" t="str" cm="1">
        <f t="array" ref="F40">IFERROR(INDEX('Front End'!$G$36:$G$141, SMALL(IF('Front End'!$G$36:$G$141&lt;&gt;"", ROW('Front End'!$G$36:$G$141)-ROW('Front End'!$G$36)+1), ROWS($F$18:F40))), "")</f>
        <v/>
      </c>
      <c r="G40" s="6" t="str">
        <f>IFERROR(INDEX('Front End'!G58:G151, SMALL(IF(('Front End'!G58:G151&lt;&gt;"")*(COUNTIF($A$1:A23,'Front End'!G58:G151)=0), ROW('Front End'!G58:G151)-ROW('Front End'!G58)+1), 1)), "")</f>
        <v/>
      </c>
      <c r="H40" s="6"/>
      <c r="I40" s="6"/>
      <c r="J40" s="6"/>
    </row>
    <row r="41" spans="2:10" x14ac:dyDescent="0.55000000000000004">
      <c r="B41" s="6" t="str">
        <f>IF($C41&lt;&gt;"", COUNTA($C$18:C41), "")</f>
        <v/>
      </c>
      <c r="C41" s="6" t="str" cm="1">
        <f t="array" ref="C41">IFERROR(
    INDEX('Front End'!$C$36:$C$141,
          SMALL(
                IF('Front End'!$G$36:$G$129&lt;&gt;"",
                   ROW('Front End'!$G$36:$G$129)-ROW('Front End'!$G$36)+1),
                ROWS($F$18:F41)
          )
    ),
    ""
)</f>
        <v/>
      </c>
      <c r="D41" s="6" t="str" cm="1">
        <f t="array" ref="D41">IFERROR(INDEX('Front End'!$D$36:$D$141, SMALL(IF('Front End'!$G$36:$G$141&lt;&gt;"", ROW('Front End'!$G$36:$G$141)-ROW('Front End'!$G$36)+1), ROWS($F$18:F41))), "")</f>
        <v/>
      </c>
      <c r="E41" s="6" t="str">
        <f>IFERROR(INDEX('Front End'!G59:G152, SMALL(IF(('Front End'!G59:G152&lt;&gt;"")*(COUNTIF($A$1:A24,'Front End'!G59:G152)=0), ROW('Front End'!G59:G152)-ROW('Front End'!G59)+1), 1)), "")</f>
        <v/>
      </c>
      <c r="F41" s="6" t="str" cm="1">
        <f t="array" ref="F41">IFERROR(INDEX('Front End'!$G$36:$G$141, SMALL(IF('Front End'!$G$36:$G$141&lt;&gt;"", ROW('Front End'!$G$36:$G$141)-ROW('Front End'!$G$36)+1), ROWS($F$18:F41))), "")</f>
        <v/>
      </c>
      <c r="G41" s="6" t="str">
        <f>IFERROR(INDEX('Front End'!G59:G152, SMALL(IF(('Front End'!G59:G152&lt;&gt;"")*(COUNTIF($A$1:A24,'Front End'!G59:G152)=0), ROW('Front End'!G59:G152)-ROW('Front End'!G59)+1), 1)), "")</f>
        <v/>
      </c>
      <c r="H41" s="6"/>
      <c r="I41" s="6"/>
      <c r="J41" s="6"/>
    </row>
    <row r="42" spans="2:10" x14ac:dyDescent="0.55000000000000004">
      <c r="B42" s="6" t="str">
        <f>IF($C42&lt;&gt;"", COUNTA($C$18:C42), "")</f>
        <v/>
      </c>
      <c r="C42" s="6" t="str" cm="1">
        <f t="array" ref="C42">IFERROR(
    INDEX('Front End'!$C$36:$C$141,
          SMALL(
                IF('Front End'!$G$36:$G$129&lt;&gt;"",
                   ROW('Front End'!$G$36:$G$129)-ROW('Front End'!$G$36)+1),
                ROWS($F$18:F42)
          )
    ),
    ""
)</f>
        <v/>
      </c>
      <c r="D42" s="6" t="str" cm="1">
        <f t="array" ref="D42">IFERROR(INDEX('Front End'!$D$36:$D$141, SMALL(IF('Front End'!$G$36:$G$141&lt;&gt;"", ROW('Front End'!$G$36:$G$141)-ROW('Front End'!$G$36)+1), ROWS($F$18:F42))), "")</f>
        <v/>
      </c>
      <c r="E42" s="6" t="str">
        <f>IFERROR(INDEX('Front End'!G60:G153, SMALL(IF(('Front End'!G60:G153&lt;&gt;"")*(COUNTIF($A$1:A25,'Front End'!G60:G153)=0), ROW('Front End'!G60:G153)-ROW('Front End'!G60)+1), 1)), "")</f>
        <v/>
      </c>
      <c r="F42" s="6" t="str" cm="1">
        <f t="array" ref="F42">IFERROR(INDEX('Front End'!$G$36:$G$141, SMALL(IF('Front End'!$G$36:$G$141&lt;&gt;"", ROW('Front End'!$G$36:$G$141)-ROW('Front End'!$G$36)+1), ROWS($F$18:F42))), "")</f>
        <v/>
      </c>
      <c r="G42" s="6" t="str">
        <f>IFERROR(INDEX('Front End'!G60:G153, SMALL(IF(('Front End'!G60:G153&lt;&gt;"")*(COUNTIF($A$1:A25,'Front End'!G60:G153)=0), ROW('Front End'!G60:G153)-ROW('Front End'!G60)+1), 1)), "")</f>
        <v/>
      </c>
      <c r="H42" s="6"/>
      <c r="I42" s="6"/>
      <c r="J42" s="6"/>
    </row>
    <row r="43" spans="2:10" x14ac:dyDescent="0.55000000000000004">
      <c r="B43" s="6" t="str">
        <f>IF($C43&lt;&gt;"", COUNTA($C$18:C43), "")</f>
        <v/>
      </c>
      <c r="C43" s="6" t="str" cm="1">
        <f t="array" ref="C43">IFERROR(
    INDEX('Front End'!$C$36:$C$141,
          SMALL(
                IF('Front End'!$G$36:$G$129&lt;&gt;"",
                   ROW('Front End'!$G$36:$G$129)-ROW('Front End'!$G$36)+1),
                ROWS($F$18:F43)
          )
    ),
    ""
)</f>
        <v/>
      </c>
      <c r="D43" s="6" t="str" cm="1">
        <f t="array" ref="D43">IFERROR(INDEX('Front End'!$D$36:$D$141, SMALL(IF('Front End'!$G$36:$G$141&lt;&gt;"", ROW('Front End'!$G$36:$G$141)-ROW('Front End'!$G$36)+1), ROWS($F$18:F43))), "")</f>
        <v/>
      </c>
      <c r="E43" s="6" t="str">
        <f>IFERROR(INDEX('Front End'!G61:G154, SMALL(IF(('Front End'!G61:G154&lt;&gt;"")*(COUNTIF($A$1:A26,'Front End'!G61:G154)=0), ROW('Front End'!G61:G154)-ROW('Front End'!G61)+1), 1)), "")</f>
        <v/>
      </c>
      <c r="F43" s="6" t="str" cm="1">
        <f t="array" ref="F43">IFERROR(INDEX('Front End'!$G$36:$G$141, SMALL(IF('Front End'!$G$36:$G$141&lt;&gt;"", ROW('Front End'!$G$36:$G$141)-ROW('Front End'!$G$36)+1), ROWS($F$18:F43))), "")</f>
        <v/>
      </c>
      <c r="G43" s="6" t="str">
        <f>IFERROR(INDEX('Front End'!G61:G154, SMALL(IF(('Front End'!G61:G154&lt;&gt;"")*(COUNTIF($A$1:A26,'Front End'!G61:G154)=0), ROW('Front End'!G61:G154)-ROW('Front End'!G61)+1), 1)), "")</f>
        <v/>
      </c>
      <c r="H43" s="6"/>
      <c r="I43" s="6"/>
      <c r="J43" s="6"/>
    </row>
    <row r="44" spans="2:10" x14ac:dyDescent="0.55000000000000004">
      <c r="B44" s="6" t="str">
        <f>IF($C44&lt;&gt;"", COUNTA($C$18:C44), "")</f>
        <v/>
      </c>
      <c r="C44" s="6" t="str" cm="1">
        <f t="array" ref="C44">IFERROR(
    INDEX('Front End'!$C$36:$C$141,
          SMALL(
                IF('Front End'!$G$36:$G$129&lt;&gt;"",
                   ROW('Front End'!$G$36:$G$129)-ROW('Front End'!$G$36)+1),
                ROWS($F$18:F44)
          )
    ),
    ""
)</f>
        <v/>
      </c>
      <c r="D44" s="6" t="str" cm="1">
        <f t="array" ref="D44">IFERROR(INDEX('Front End'!$D$36:$D$141, SMALL(IF('Front End'!$G$36:$G$141&lt;&gt;"", ROW('Front End'!$G$36:$G$141)-ROW('Front End'!$G$36)+1), ROWS($F$18:F44))), "")</f>
        <v/>
      </c>
      <c r="E44" s="6" t="str">
        <f>IFERROR(INDEX('Front End'!G62:G155, SMALL(IF(('Front End'!G62:G155&lt;&gt;"")*(COUNTIF($A$1:A27,'Front End'!G62:G155)=0), ROW('Front End'!G62:G155)-ROW('Front End'!G62)+1), 1)), "")</f>
        <v/>
      </c>
      <c r="F44" s="6" t="str" cm="1">
        <f t="array" ref="F44">IFERROR(INDEX('Front End'!$G$36:$G$141, SMALL(IF('Front End'!$G$36:$G$141&lt;&gt;"", ROW('Front End'!$G$36:$G$141)-ROW('Front End'!$G$36)+1), ROWS($F$18:F44))), "")</f>
        <v/>
      </c>
      <c r="G44" s="6" t="str">
        <f>IFERROR(INDEX('Front End'!G62:G155, SMALL(IF(('Front End'!G62:G155&lt;&gt;"")*(COUNTIF($A$1:A27,'Front End'!G62:G155)=0), ROW('Front End'!G62:G155)-ROW('Front End'!G62)+1), 1)), "")</f>
        <v/>
      </c>
      <c r="H44" s="6"/>
      <c r="I44" s="6"/>
      <c r="J44" s="6"/>
    </row>
    <row r="45" spans="2:10" x14ac:dyDescent="0.55000000000000004">
      <c r="B45" s="6" t="str">
        <f>IF($C45&lt;&gt;"", COUNTA($C$18:C45), "")</f>
        <v/>
      </c>
      <c r="C45" s="6" t="str" cm="1">
        <f t="array" ref="C45">IFERROR(
    INDEX('Front End'!$C$36:$C$141,
          SMALL(
                IF('Front End'!$G$36:$G$129&lt;&gt;"",
                   ROW('Front End'!$G$36:$G$129)-ROW('Front End'!$G$36)+1),
                ROWS($F$18:F45)
          )
    ),
    ""
)</f>
        <v/>
      </c>
      <c r="D45" s="6" t="str" cm="1">
        <f t="array" ref="D45">IFERROR(INDEX('Front End'!$D$36:$D$141, SMALL(IF('Front End'!$G$36:$G$141&lt;&gt;"", ROW('Front End'!$G$36:$G$141)-ROW('Front End'!$G$36)+1), ROWS($F$18:F45))), "")</f>
        <v/>
      </c>
      <c r="E45" s="6" t="str">
        <f>IFERROR(INDEX('Front End'!G63:G156, SMALL(IF(('Front End'!G63:G156&lt;&gt;"")*(COUNTIF($A$1:A28,'Front End'!G63:G156)=0), ROW('Front End'!G63:G156)-ROW('Front End'!G63)+1), 1)), "")</f>
        <v/>
      </c>
      <c r="F45" s="6" t="str" cm="1">
        <f t="array" ref="F45">IFERROR(INDEX('Front End'!$G$36:$G$141, SMALL(IF('Front End'!$G$36:$G$141&lt;&gt;"", ROW('Front End'!$G$36:$G$141)-ROW('Front End'!$G$36)+1), ROWS($F$18:F45))), "")</f>
        <v/>
      </c>
      <c r="G45" s="6" t="str">
        <f>IFERROR(INDEX('Front End'!G63:G156, SMALL(IF(('Front End'!G63:G156&lt;&gt;"")*(COUNTIF($A$1:A28,'Front End'!G63:G156)=0), ROW('Front End'!G63:G156)-ROW('Front End'!G63)+1), 1)), "")</f>
        <v/>
      </c>
      <c r="H45" s="6"/>
      <c r="I45" s="6"/>
      <c r="J45" s="6"/>
    </row>
    <row r="46" spans="2:10" x14ac:dyDescent="0.55000000000000004">
      <c r="B46" s="6" t="str">
        <f>IF($C46&lt;&gt;"", COUNTA($C$18:C46), "")</f>
        <v/>
      </c>
      <c r="C46" s="6" t="str" cm="1">
        <f t="array" ref="C46">IFERROR(
    INDEX('Front End'!$C$36:$C$141,
          SMALL(
                IF('Front End'!$G$36:$G$129&lt;&gt;"",
                   ROW('Front End'!$G$36:$G$129)-ROW('Front End'!$G$36)+1),
                ROWS($F$18:F46)
          )
    ),
    ""
)</f>
        <v/>
      </c>
      <c r="D46" s="6" t="str" cm="1">
        <f t="array" ref="D46">IFERROR(INDEX('Front End'!$D$36:$D$141, SMALL(IF('Front End'!$G$36:$G$141&lt;&gt;"", ROW('Front End'!$G$36:$G$141)-ROW('Front End'!$G$36)+1), ROWS($F$18:F46))), "")</f>
        <v/>
      </c>
      <c r="E46" s="6" t="str">
        <f>IFERROR(INDEX('Front End'!G64:G157, SMALL(IF(('Front End'!G64:G157&lt;&gt;"")*(COUNTIF($A$1:A29,'Front End'!G64:G157)=0), ROW('Front End'!G64:G157)-ROW('Front End'!G64)+1), 1)), "")</f>
        <v/>
      </c>
      <c r="F46" s="6" t="str" cm="1">
        <f t="array" ref="F46">IFERROR(INDEX('Front End'!$G$36:$G$141, SMALL(IF('Front End'!$G$36:$G$141&lt;&gt;"", ROW('Front End'!$G$36:$G$141)-ROW('Front End'!$G$36)+1), ROWS($F$18:F46))), "")</f>
        <v/>
      </c>
      <c r="G46" s="6" t="str">
        <f>IFERROR(INDEX('Front End'!G64:G157, SMALL(IF(('Front End'!G64:G157&lt;&gt;"")*(COUNTIF($A$1:A29,'Front End'!G64:G157)=0), ROW('Front End'!G64:G157)-ROW('Front End'!G64)+1), 1)), "")</f>
        <v/>
      </c>
      <c r="H46" s="6"/>
      <c r="I46" s="6"/>
      <c r="J46" s="6"/>
    </row>
    <row r="47" spans="2:10" x14ac:dyDescent="0.55000000000000004">
      <c r="B47" s="6" t="str">
        <f>IF($C47&lt;&gt;"", COUNTA($C$18:C47), "")</f>
        <v/>
      </c>
      <c r="C47" s="6" t="str" cm="1">
        <f t="array" ref="C47">IFERROR(
    INDEX('Front End'!$C$36:$C$141,
          SMALL(
                IF('Front End'!$G$36:$G$129&lt;&gt;"",
                   ROW('Front End'!$G$36:$G$129)-ROW('Front End'!$G$36)+1),
                ROWS($F$18:F47)
          )
    ),
    ""
)</f>
        <v/>
      </c>
      <c r="D47" s="6" t="str" cm="1">
        <f t="array" ref="D47">IFERROR(INDEX('Front End'!$D$36:$D$141, SMALL(IF('Front End'!$G$36:$G$141&lt;&gt;"", ROW('Front End'!$G$36:$G$141)-ROW('Front End'!$G$36)+1), ROWS($F$18:F47))), "")</f>
        <v/>
      </c>
      <c r="E47" s="6" t="str">
        <f>IFERROR(INDEX('Front End'!G65:G158, SMALL(IF(('Front End'!G65:G158&lt;&gt;"")*(COUNTIF($A$1:A30,'Front End'!G65:G158)=0), ROW('Front End'!G65:G158)-ROW('Front End'!G65)+1), 1)), "")</f>
        <v/>
      </c>
      <c r="F47" s="6" t="str" cm="1">
        <f t="array" ref="F47">IFERROR(INDEX('Front End'!$G$36:$G$141, SMALL(IF('Front End'!$G$36:$G$141&lt;&gt;"", ROW('Front End'!$G$36:$G$141)-ROW('Front End'!$G$36)+1), ROWS($F$18:F47))), "")</f>
        <v/>
      </c>
      <c r="G47" s="6" t="str">
        <f>IFERROR(INDEX('Front End'!G65:G158, SMALL(IF(('Front End'!G65:G158&lt;&gt;"")*(COUNTIF($A$1:A30,'Front End'!G65:G158)=0), ROW('Front End'!G65:G158)-ROW('Front End'!G65)+1), 1)), "")</f>
        <v/>
      </c>
      <c r="H47" s="6"/>
      <c r="I47" s="6"/>
      <c r="J47" s="6"/>
    </row>
    <row r="48" spans="2:10" x14ac:dyDescent="0.55000000000000004">
      <c r="B48" s="6" t="str">
        <f>IF($C48&lt;&gt;"", COUNTA($C$18:C48), "")</f>
        <v/>
      </c>
      <c r="C48" s="6" t="str" cm="1">
        <f t="array" ref="C48">IFERROR(
    INDEX('Front End'!$C$36:$C$141,
          SMALL(
                IF('Front End'!$G$36:$G$129&lt;&gt;"",
                   ROW('Front End'!$G$36:$G$129)-ROW('Front End'!$G$36)+1),
                ROWS($F$18:F48)
          )
    ),
    ""
)</f>
        <v/>
      </c>
      <c r="D48" s="6" t="str" cm="1">
        <f t="array" ref="D48">IFERROR(INDEX('Front End'!$D$36:$D$141, SMALL(IF('Front End'!$G$36:$G$141&lt;&gt;"", ROW('Front End'!$G$36:$G$141)-ROW('Front End'!$G$36)+1), ROWS($F$18:F48))), "")</f>
        <v/>
      </c>
      <c r="E48" s="6" t="str">
        <f>IFERROR(INDEX('Front End'!G66:G159, SMALL(IF(('Front End'!G66:G159&lt;&gt;"")*(COUNTIF($A$1:A31,'Front End'!G66:G159)=0), ROW('Front End'!G66:G159)-ROW('Front End'!G66)+1), 1)), "")</f>
        <v/>
      </c>
      <c r="F48" s="6" t="str" cm="1">
        <f t="array" ref="F48">IFERROR(INDEX('Front End'!$G$36:$G$141, SMALL(IF('Front End'!$G$36:$G$141&lt;&gt;"", ROW('Front End'!$G$36:$G$141)-ROW('Front End'!$G$36)+1), ROWS($F$18:F48))), "")</f>
        <v/>
      </c>
      <c r="G48" s="6" t="str">
        <f>IFERROR(INDEX('Front End'!G66:G159, SMALL(IF(('Front End'!G66:G159&lt;&gt;"")*(COUNTIF($A$1:A31,'Front End'!G66:G159)=0), ROW('Front End'!G66:G159)-ROW('Front End'!G66)+1), 1)), "")</f>
        <v/>
      </c>
      <c r="H48" s="6"/>
      <c r="I48" s="6"/>
      <c r="J48" s="6"/>
    </row>
    <row r="49" spans="2:10" x14ac:dyDescent="0.55000000000000004">
      <c r="B49" s="6" t="str">
        <f>IF($C49&lt;&gt;"", COUNTA($C$18:C49), "")</f>
        <v/>
      </c>
      <c r="C49" s="6" t="str" cm="1">
        <f t="array" ref="C49">IFERROR(
    INDEX('Front End'!$C$36:$C$141,
          SMALL(
                IF('Front End'!$G$36:$G$129&lt;&gt;"",
                   ROW('Front End'!$G$36:$G$129)-ROW('Front End'!$G$36)+1),
                ROWS($F$18:F49)
          )
    ),
    ""
)</f>
        <v/>
      </c>
      <c r="D49" s="6" t="str" cm="1">
        <f t="array" ref="D49">IFERROR(INDEX('Front End'!$D$36:$D$141, SMALL(IF('Front End'!$G$36:$G$141&lt;&gt;"", ROW('Front End'!$G$36:$G$141)-ROW('Front End'!$G$36)+1), ROWS($F$18:F49))), "")</f>
        <v/>
      </c>
      <c r="E49" s="6" t="str">
        <f>IFERROR(INDEX('Front End'!G67:G160, SMALL(IF(('Front End'!G67:G160&lt;&gt;"")*(COUNTIF($A$1:A32,'Front End'!G67:G160)=0), ROW('Front End'!G67:G160)-ROW('Front End'!G67)+1), 1)), "")</f>
        <v/>
      </c>
      <c r="F49" s="6" t="str" cm="1">
        <f t="array" ref="F49">IFERROR(INDEX('Front End'!$G$36:$G$141, SMALL(IF('Front End'!$G$36:$G$141&lt;&gt;"", ROW('Front End'!$G$36:$G$141)-ROW('Front End'!$G$36)+1), ROWS($F$18:F49))), "")</f>
        <v/>
      </c>
      <c r="G49" s="6" t="str">
        <f>IFERROR(INDEX('Front End'!G67:G160, SMALL(IF(('Front End'!G67:G160&lt;&gt;"")*(COUNTIF($A$1:A32,'Front End'!G67:G160)=0), ROW('Front End'!G67:G160)-ROW('Front End'!G67)+1), 1)), "")</f>
        <v/>
      </c>
      <c r="H49" s="6"/>
      <c r="I49" s="6"/>
      <c r="J49" s="6"/>
    </row>
    <row r="50" spans="2:10" x14ac:dyDescent="0.55000000000000004">
      <c r="B50" s="6" t="str">
        <f>IF($C50&lt;&gt;"", COUNTA($C$18:C50), "")</f>
        <v/>
      </c>
      <c r="C50" s="6" t="str" cm="1">
        <f t="array" ref="C50">IFERROR(
    INDEX('Front End'!$C$36:$C$141,
          SMALL(
                IF('Front End'!$G$36:$G$129&lt;&gt;"",
                   ROW('Front End'!$G$36:$G$129)-ROW('Front End'!$G$36)+1),
                ROWS($F$18:F50)
          )
    ),
    ""
)</f>
        <v/>
      </c>
      <c r="D50" s="6" t="str" cm="1">
        <f t="array" ref="D50">IFERROR(INDEX('Front End'!$D$36:$D$141, SMALL(IF('Front End'!$G$36:$G$141&lt;&gt;"", ROW('Front End'!$G$36:$G$141)-ROW('Front End'!$G$36)+1), ROWS($F$18:F50))), "")</f>
        <v/>
      </c>
      <c r="E50" s="6" t="str">
        <f>IFERROR(INDEX('Front End'!G68:G161, SMALL(IF(('Front End'!G68:G161&lt;&gt;"")*(COUNTIF($A$1:A33,'Front End'!G68:G161)=0), ROW('Front End'!G68:G161)-ROW('Front End'!G68)+1), 1)), "")</f>
        <v/>
      </c>
      <c r="F50" s="6" t="str" cm="1">
        <f t="array" ref="F50">IFERROR(INDEX('Front End'!$G$36:$G$141, SMALL(IF('Front End'!$G$36:$G$141&lt;&gt;"", ROW('Front End'!$G$36:$G$141)-ROW('Front End'!$G$36)+1), ROWS($F$18:F50))), "")</f>
        <v/>
      </c>
      <c r="G50" s="6" t="str">
        <f>IFERROR(INDEX('Front End'!G68:G161, SMALL(IF(('Front End'!G68:G161&lt;&gt;"")*(COUNTIF($A$1:A33,'Front End'!G68:G161)=0), ROW('Front End'!G68:G161)-ROW('Front End'!G68)+1), 1)), "")</f>
        <v/>
      </c>
      <c r="H50" s="6"/>
      <c r="I50" s="6"/>
      <c r="J50" s="6"/>
    </row>
    <row r="51" spans="2:10" x14ac:dyDescent="0.55000000000000004">
      <c r="B51" s="6" t="str">
        <f>IF($C51&lt;&gt;"", COUNTA($C$18:C51), "")</f>
        <v/>
      </c>
      <c r="C51" s="6" t="str" cm="1">
        <f t="array" ref="C51">IFERROR(
    INDEX('Front End'!$C$36:$C$141,
          SMALL(
                IF('Front End'!$G$36:$G$129&lt;&gt;"",
                   ROW('Front End'!$G$36:$G$129)-ROW('Front End'!$G$36)+1),
                ROWS($F$18:F51)
          )
    ),
    ""
)</f>
        <v/>
      </c>
      <c r="D51" s="6" t="str" cm="1">
        <f t="array" ref="D51">IFERROR(INDEX('Front End'!$D$36:$D$141, SMALL(IF('Front End'!$G$36:$G$141&lt;&gt;"", ROW('Front End'!$G$36:$G$141)-ROW('Front End'!$G$36)+1), ROWS($F$18:F51))), "")</f>
        <v/>
      </c>
      <c r="E51" s="6" t="str">
        <f>IFERROR(INDEX('Front End'!G69:G162, SMALL(IF(('Front End'!G69:G162&lt;&gt;"")*(COUNTIF($A$1:A34,'Front End'!G69:G162)=0), ROW('Front End'!G69:G162)-ROW('Front End'!G69)+1), 1)), "")</f>
        <v/>
      </c>
      <c r="F51" s="6" t="str" cm="1">
        <f t="array" ref="F51">IFERROR(INDEX('Front End'!$G$36:$G$141, SMALL(IF('Front End'!$G$36:$G$141&lt;&gt;"", ROW('Front End'!$G$36:$G$141)-ROW('Front End'!$G$36)+1), ROWS($F$18:F51))), "")</f>
        <v/>
      </c>
      <c r="G51" s="6" t="str">
        <f>IFERROR(INDEX('Front End'!G69:G162, SMALL(IF(('Front End'!G69:G162&lt;&gt;"")*(COUNTIF($A$1:A34,'Front End'!G69:G162)=0), ROW('Front End'!G69:G162)-ROW('Front End'!G69)+1), 1)), "")</f>
        <v/>
      </c>
      <c r="H51" s="6"/>
      <c r="I51" s="6"/>
      <c r="J51" s="6"/>
    </row>
    <row r="52" spans="2:10" x14ac:dyDescent="0.55000000000000004">
      <c r="B52" s="6" t="str">
        <f>IF($C52&lt;&gt;"", COUNTA($C$18:C52), "")</f>
        <v/>
      </c>
      <c r="C52" s="6" t="str" cm="1">
        <f t="array" ref="C52">IFERROR(
    INDEX('Front End'!$C$36:$C$141,
          SMALL(
                IF('Front End'!$G$36:$G$129&lt;&gt;"",
                   ROW('Front End'!$G$36:$G$129)-ROW('Front End'!$G$36)+1),
                ROWS($F$18:F52)
          )
    ),
    ""
)</f>
        <v/>
      </c>
      <c r="D52" s="6" t="str" cm="1">
        <f t="array" ref="D52">IFERROR(INDEX('Front End'!$D$36:$D$141, SMALL(IF('Front End'!$G$36:$G$141&lt;&gt;"", ROW('Front End'!$G$36:$G$141)-ROW('Front End'!$G$36)+1), ROWS($F$18:F52))), "")</f>
        <v/>
      </c>
      <c r="E52" s="6" t="str">
        <f>IFERROR(INDEX('Front End'!G70:G163, SMALL(IF(('Front End'!G70:G163&lt;&gt;"")*(COUNTIF($A$1:A35,'Front End'!G70:G163)=0), ROW('Front End'!G70:G163)-ROW('Front End'!G70)+1), 1)), "")</f>
        <v/>
      </c>
      <c r="F52" s="6" t="str" cm="1">
        <f t="array" ref="F52">IFERROR(INDEX('Front End'!$G$36:$G$141, SMALL(IF('Front End'!$G$36:$G$141&lt;&gt;"", ROW('Front End'!$G$36:$G$141)-ROW('Front End'!$G$36)+1), ROWS($F$18:F52))), "")</f>
        <v/>
      </c>
      <c r="G52" s="6" t="str">
        <f>IFERROR(INDEX('Front End'!G70:G163, SMALL(IF(('Front End'!G70:G163&lt;&gt;"")*(COUNTIF($A$1:A35,'Front End'!G70:G163)=0), ROW('Front End'!G70:G163)-ROW('Front End'!G70)+1), 1)), "")</f>
        <v/>
      </c>
      <c r="H52" s="6"/>
      <c r="I52" s="6"/>
      <c r="J52" s="6"/>
    </row>
    <row r="53" spans="2:10" x14ac:dyDescent="0.55000000000000004">
      <c r="B53" s="6" t="str">
        <f>IF($C53&lt;&gt;"", COUNTA($C$18:C53), "")</f>
        <v/>
      </c>
      <c r="C53" s="6" t="str" cm="1">
        <f t="array" ref="C53">IFERROR(
    INDEX('Front End'!$C$36:$C$141,
          SMALL(
                IF('Front End'!$G$36:$G$129&lt;&gt;"",
                   ROW('Front End'!$G$36:$G$129)-ROW('Front End'!$G$36)+1),
                ROWS($F$18:F53)
          )
    ),
    ""
)</f>
        <v/>
      </c>
      <c r="D53" s="6" t="str" cm="1">
        <f t="array" ref="D53">IFERROR(INDEX('Front End'!$D$36:$D$141, SMALL(IF('Front End'!$G$36:$G$141&lt;&gt;"", ROW('Front End'!$G$36:$G$141)-ROW('Front End'!$G$36)+1), ROWS($F$18:F53))), "")</f>
        <v/>
      </c>
      <c r="E53" s="6" t="str">
        <f>IFERROR(INDEX('Front End'!G71:G164, SMALL(IF(('Front End'!G71:G164&lt;&gt;"")*(COUNTIF($A$1:A36,'Front End'!G71:G164)=0), ROW('Front End'!G71:G164)-ROW('Front End'!G71)+1), 1)), "")</f>
        <v/>
      </c>
      <c r="F53" s="6" t="str" cm="1">
        <f t="array" ref="F53">IFERROR(INDEX('Front End'!$G$36:$G$141, SMALL(IF('Front End'!$G$36:$G$141&lt;&gt;"", ROW('Front End'!$G$36:$G$141)-ROW('Front End'!$G$36)+1), ROWS($F$18:F53))), "")</f>
        <v/>
      </c>
      <c r="G53" s="6" t="str">
        <f>IFERROR(INDEX('Front End'!G71:G164, SMALL(IF(('Front End'!G71:G164&lt;&gt;"")*(COUNTIF($A$1:A36,'Front End'!G71:G164)=0), ROW('Front End'!G71:G164)-ROW('Front End'!G71)+1), 1)), "")</f>
        <v/>
      </c>
      <c r="H53" s="6"/>
      <c r="I53" s="6"/>
      <c r="J53" s="6"/>
    </row>
    <row r="54" spans="2:10" x14ac:dyDescent="0.55000000000000004">
      <c r="B54" s="6" t="str">
        <f>IF($C54&lt;&gt;"", COUNTA($C$18:C54), "")</f>
        <v/>
      </c>
      <c r="C54" s="6" t="str" cm="1">
        <f t="array" ref="C54">IFERROR(
    INDEX('Front End'!$C$36:$C$141,
          SMALL(
                IF('Front End'!$G$36:$G$129&lt;&gt;"",
                   ROW('Front End'!$G$36:$G$129)-ROW('Front End'!$G$36)+1),
                ROWS($F$18:F54)
          )
    ),
    ""
)</f>
        <v/>
      </c>
      <c r="D54" s="6" t="str" cm="1">
        <f t="array" ref="D54">IFERROR(INDEX('Front End'!$D$36:$D$141, SMALL(IF('Front End'!$G$36:$G$141&lt;&gt;"", ROW('Front End'!$G$36:$G$141)-ROW('Front End'!$G$36)+1), ROWS($F$18:F54))), "")</f>
        <v/>
      </c>
      <c r="E54" s="6" t="str">
        <f>IFERROR(INDEX('Front End'!G72:G165, SMALL(IF(('Front End'!G72:G165&lt;&gt;"")*(COUNTIF($A$1:A37,'Front End'!G72:G165)=0), ROW('Front End'!G72:G165)-ROW('Front End'!G72)+1), 1)), "")</f>
        <v/>
      </c>
      <c r="F54" s="6" t="str" cm="1">
        <f t="array" ref="F54">IFERROR(INDEX('Front End'!$G$36:$G$141, SMALL(IF('Front End'!$G$36:$G$141&lt;&gt;"", ROW('Front End'!$G$36:$G$141)-ROW('Front End'!$G$36)+1), ROWS($F$18:F54))), "")</f>
        <v/>
      </c>
      <c r="G54" s="6" t="str">
        <f>IFERROR(INDEX('Front End'!G72:G165, SMALL(IF(('Front End'!G72:G165&lt;&gt;"")*(COUNTIF($A$1:A37,'Front End'!G72:G165)=0), ROW('Front End'!G72:G165)-ROW('Front End'!G72)+1), 1)), "")</f>
        <v/>
      </c>
      <c r="H54" s="6"/>
      <c r="I54" s="6"/>
      <c r="J54" s="6"/>
    </row>
    <row r="55" spans="2:10" x14ac:dyDescent="0.55000000000000004">
      <c r="B55" s="6" t="str">
        <f>IF($C55&lt;&gt;"", COUNTA($C$18:C55), "")</f>
        <v/>
      </c>
      <c r="C55" s="6" t="str" cm="1">
        <f t="array" ref="C55">IFERROR(
    INDEX('Front End'!$C$36:$C$141,
          SMALL(
                IF('Front End'!$G$36:$G$129&lt;&gt;"",
                   ROW('Front End'!$G$36:$G$129)-ROW('Front End'!$G$36)+1),
                ROWS($F$18:F55)
          )
    ),
    ""
)</f>
        <v/>
      </c>
      <c r="D55" s="6" t="str" cm="1">
        <f t="array" ref="D55">IFERROR(INDEX('Front End'!$D$36:$D$141, SMALL(IF('Front End'!$G$36:$G$141&lt;&gt;"", ROW('Front End'!$G$36:$G$141)-ROW('Front End'!$G$36)+1), ROWS($F$18:F55))), "")</f>
        <v/>
      </c>
      <c r="E55" s="6" t="str">
        <f>IFERROR(INDEX('Front End'!G73:G166, SMALL(IF(('Front End'!G73:G166&lt;&gt;"")*(COUNTIF($A$1:A38,'Front End'!G73:G166)=0), ROW('Front End'!G73:G166)-ROW('Front End'!G73)+1), 1)), "")</f>
        <v/>
      </c>
      <c r="F55" s="6" t="str" cm="1">
        <f t="array" ref="F55">IFERROR(INDEX('Front End'!$G$36:$G$141, SMALL(IF('Front End'!$G$36:$G$141&lt;&gt;"", ROW('Front End'!$G$36:$G$141)-ROW('Front End'!$G$36)+1), ROWS($F$18:F55))), "")</f>
        <v/>
      </c>
      <c r="G55" s="6" t="str">
        <f>IFERROR(INDEX('Front End'!G73:G166, SMALL(IF(('Front End'!G73:G166&lt;&gt;"")*(COUNTIF($A$1:A38,'Front End'!G73:G166)=0), ROW('Front End'!G73:G166)-ROW('Front End'!G73)+1), 1)), "")</f>
        <v/>
      </c>
      <c r="H55" s="6"/>
      <c r="I55" s="6"/>
      <c r="J55" s="6"/>
    </row>
    <row r="56" spans="2:10" x14ac:dyDescent="0.55000000000000004">
      <c r="B56" s="6" t="str">
        <f>IF($C56&lt;&gt;"", COUNTA($C$18:C56), "")</f>
        <v/>
      </c>
      <c r="C56" s="6" t="str" cm="1">
        <f t="array" ref="C56">IFERROR(
    INDEX('Front End'!$C$36:$C$141,
          SMALL(
                IF('Front End'!$G$36:$G$129&lt;&gt;"",
                   ROW('Front End'!$G$36:$G$129)-ROW('Front End'!$G$36)+1),
                ROWS($F$18:F56)
          )
    ),
    ""
)</f>
        <v/>
      </c>
      <c r="D56" s="6" t="str" cm="1">
        <f t="array" ref="D56">IFERROR(INDEX('Front End'!$D$36:$D$141, SMALL(IF('Front End'!$G$36:$G$141&lt;&gt;"", ROW('Front End'!$G$36:$G$141)-ROW('Front End'!$G$36)+1), ROWS($F$18:F56))), "")</f>
        <v/>
      </c>
      <c r="E56" s="6" t="str">
        <f>IFERROR(INDEX('Front End'!G74:G167, SMALL(IF(('Front End'!G74:G167&lt;&gt;"")*(COUNTIF($A$1:A39,'Front End'!G74:G167)=0), ROW('Front End'!G74:G167)-ROW('Front End'!G74)+1), 1)), "")</f>
        <v/>
      </c>
      <c r="F56" s="6" t="str" cm="1">
        <f t="array" ref="F56">IFERROR(INDEX('Front End'!$G$36:$G$141, SMALL(IF('Front End'!$G$36:$G$141&lt;&gt;"", ROW('Front End'!$G$36:$G$141)-ROW('Front End'!$G$36)+1), ROWS($F$18:F56))), "")</f>
        <v/>
      </c>
      <c r="G56" s="6" t="str">
        <f>IFERROR(INDEX('Front End'!G74:G167, SMALL(IF(('Front End'!G74:G167&lt;&gt;"")*(COUNTIF($A$1:A39,'Front End'!G74:G167)=0), ROW('Front End'!G74:G167)-ROW('Front End'!G74)+1), 1)), "")</f>
        <v/>
      </c>
      <c r="H56" s="6"/>
      <c r="I56" s="6"/>
      <c r="J56" s="6"/>
    </row>
    <row r="57" spans="2:10" x14ac:dyDescent="0.55000000000000004">
      <c r="B57" s="6" t="str">
        <f>IF($C57&lt;&gt;"", COUNTA($C$18:C57), "")</f>
        <v/>
      </c>
      <c r="C57" s="6" t="str" cm="1">
        <f t="array" ref="C57">IFERROR(
    INDEX('Front End'!$C$36:$C$141,
          SMALL(
                IF('Front End'!$G$36:$G$129&lt;&gt;"",
                   ROW('Front End'!$G$36:$G$129)-ROW('Front End'!$G$36)+1),
                ROWS($F$18:F57)
          )
    ),
    ""
)</f>
        <v/>
      </c>
      <c r="D57" s="6" t="str" cm="1">
        <f t="array" ref="D57">IFERROR(INDEX('Front End'!$D$36:$D$141, SMALL(IF('Front End'!$G$36:$G$141&lt;&gt;"", ROW('Front End'!$G$36:$G$141)-ROW('Front End'!$G$36)+1), ROWS($F$18:F57))), "")</f>
        <v/>
      </c>
      <c r="E57" s="6" t="str">
        <f>IFERROR(INDEX('Front End'!G75:G168, SMALL(IF(('Front End'!G75:G168&lt;&gt;"")*(COUNTIF($A$1:A40,'Front End'!G75:G168)=0), ROW('Front End'!G75:G168)-ROW('Front End'!G75)+1), 1)), "")</f>
        <v/>
      </c>
      <c r="F57" s="6" t="str" cm="1">
        <f t="array" ref="F57">IFERROR(INDEX('Front End'!$G$36:$G$141, SMALL(IF('Front End'!$G$36:$G$141&lt;&gt;"", ROW('Front End'!$G$36:$G$141)-ROW('Front End'!$G$36)+1), ROWS($F$18:F57))), "")</f>
        <v/>
      </c>
      <c r="G57" s="6" t="str">
        <f>IFERROR(INDEX('Front End'!G75:G168, SMALL(IF(('Front End'!G75:G168&lt;&gt;"")*(COUNTIF($A$1:A40,'Front End'!G75:G168)=0), ROW('Front End'!G75:G168)-ROW('Front End'!G75)+1), 1)), "")</f>
        <v/>
      </c>
      <c r="H57" s="6"/>
      <c r="I57" s="6"/>
      <c r="J57" s="6"/>
    </row>
    <row r="58" spans="2:10" x14ac:dyDescent="0.55000000000000004">
      <c r="B58" s="6" t="str">
        <f>IF($C58&lt;&gt;"", COUNTA($C$18:C58), "")</f>
        <v/>
      </c>
      <c r="C58" s="6" t="str" cm="1">
        <f t="array" ref="C58">IFERROR(
    INDEX('Front End'!$C$36:$C$141,
          SMALL(
                IF('Front End'!$G$36:$G$129&lt;&gt;"",
                   ROW('Front End'!$G$36:$G$129)-ROW('Front End'!$G$36)+1),
                ROWS($F$18:F58)
          )
    ),
    ""
)</f>
        <v/>
      </c>
      <c r="D58" s="6" t="str" cm="1">
        <f t="array" ref="D58">IFERROR(INDEX('Front End'!$D$36:$D$141, SMALL(IF('Front End'!$G$36:$G$141&lt;&gt;"", ROW('Front End'!$G$36:$G$141)-ROW('Front End'!$G$36)+1), ROWS($F$18:F58))), "")</f>
        <v/>
      </c>
      <c r="E58" s="6" t="str">
        <f>IFERROR(INDEX('Front End'!G76:G169, SMALL(IF(('Front End'!G76:G169&lt;&gt;"")*(COUNTIF($A$1:A41,'Front End'!G76:G169)=0), ROW('Front End'!G76:G169)-ROW('Front End'!G76)+1), 1)), "")</f>
        <v/>
      </c>
      <c r="F58" s="6" t="str" cm="1">
        <f t="array" ref="F58">IFERROR(INDEX('Front End'!$G$36:$G$141, SMALL(IF('Front End'!$G$36:$G$141&lt;&gt;"", ROW('Front End'!$G$36:$G$141)-ROW('Front End'!$G$36)+1), ROWS($F$18:F58))), "")</f>
        <v/>
      </c>
      <c r="G58" s="6" t="str">
        <f>IFERROR(INDEX('Front End'!G76:G169, SMALL(IF(('Front End'!G76:G169&lt;&gt;"")*(COUNTIF($A$1:A41,'Front End'!G76:G169)=0), ROW('Front End'!G76:G169)-ROW('Front End'!G76)+1), 1)), "")</f>
        <v/>
      </c>
      <c r="H58" s="6"/>
      <c r="I58" s="6"/>
      <c r="J58" s="6"/>
    </row>
    <row r="59" spans="2:10" x14ac:dyDescent="0.55000000000000004">
      <c r="B59" s="6" t="str">
        <f>IF($C59&lt;&gt;"", COUNTA($C$18:C59), "")</f>
        <v/>
      </c>
      <c r="C59" s="6" t="str" cm="1">
        <f t="array" ref="C59">IFERROR(
    INDEX('Front End'!$C$36:$C$141,
          SMALL(
                IF('Front End'!$G$36:$G$129&lt;&gt;"",
                   ROW('Front End'!$G$36:$G$129)-ROW('Front End'!$G$36)+1),
                ROWS($F$18:F59)
          )
    ),
    ""
)</f>
        <v/>
      </c>
      <c r="D59" s="6" t="str" cm="1">
        <f t="array" ref="D59">IFERROR(INDEX('Front End'!$D$36:$D$141, SMALL(IF('Front End'!$G$36:$G$141&lt;&gt;"", ROW('Front End'!$G$36:$G$141)-ROW('Front End'!$G$36)+1), ROWS($F$18:F59))), "")</f>
        <v/>
      </c>
      <c r="E59" s="6" t="str">
        <f>IFERROR(INDEX('Front End'!G77:G170, SMALL(IF(('Front End'!G77:G170&lt;&gt;"")*(COUNTIF($A$1:A42,'Front End'!G77:G170)=0), ROW('Front End'!G77:G170)-ROW('Front End'!G77)+1), 1)), "")</f>
        <v/>
      </c>
      <c r="F59" s="6" t="str" cm="1">
        <f t="array" ref="F59">IFERROR(INDEX('Front End'!$G$36:$G$141, SMALL(IF('Front End'!$G$36:$G$141&lt;&gt;"", ROW('Front End'!$G$36:$G$141)-ROW('Front End'!$G$36)+1), ROWS($F$18:F59))), "")</f>
        <v/>
      </c>
      <c r="G59" s="6" t="str">
        <f>IFERROR(INDEX('Front End'!G77:G170, SMALL(IF(('Front End'!G77:G170&lt;&gt;"")*(COUNTIF($A$1:A42,'Front End'!G77:G170)=0), ROW('Front End'!G77:G170)-ROW('Front End'!G77)+1), 1)), "")</f>
        <v/>
      </c>
      <c r="H59" s="6"/>
      <c r="I59" s="6"/>
      <c r="J59" s="6"/>
    </row>
    <row r="60" spans="2:10" x14ac:dyDescent="0.55000000000000004">
      <c r="B60" s="6" t="str">
        <f>IF($C60&lt;&gt;"", COUNTA($C$18:C60), "")</f>
        <v/>
      </c>
      <c r="C60" s="6" t="str" cm="1">
        <f t="array" ref="C60">IFERROR(
    INDEX('Front End'!$C$36:$C$141,
          SMALL(
                IF('Front End'!$G$36:$G$129&lt;&gt;"",
                   ROW('Front End'!$G$36:$G$129)-ROW('Front End'!$G$36)+1),
                ROWS($F$18:F60)
          )
    ),
    ""
)</f>
        <v/>
      </c>
      <c r="D60" s="6" t="str" cm="1">
        <f t="array" ref="D60">IFERROR(INDEX('Front End'!$D$36:$D$141, SMALL(IF('Front End'!$G$36:$G$141&lt;&gt;"", ROW('Front End'!$G$36:$G$141)-ROW('Front End'!$G$36)+1), ROWS($F$18:F60))), "")</f>
        <v/>
      </c>
      <c r="E60" s="6" t="str">
        <f>IFERROR(INDEX('Front End'!G78:G171, SMALL(IF(('Front End'!G78:G171&lt;&gt;"")*(COUNTIF($A$1:A43,'Front End'!G78:G171)=0), ROW('Front End'!G78:G171)-ROW('Front End'!G78)+1), 1)), "")</f>
        <v/>
      </c>
      <c r="F60" s="6" t="str" cm="1">
        <f t="array" ref="F60">IFERROR(INDEX('Front End'!$G$36:$G$141, SMALL(IF('Front End'!$G$36:$G$141&lt;&gt;"", ROW('Front End'!$G$36:$G$141)-ROW('Front End'!$G$36)+1), ROWS($F$18:F60))), "")</f>
        <v/>
      </c>
      <c r="G60" s="6" t="str">
        <f>IFERROR(INDEX('Front End'!G78:G171, SMALL(IF(('Front End'!G78:G171&lt;&gt;"")*(COUNTIF($A$1:A43,'Front End'!G78:G171)=0), ROW('Front End'!G78:G171)-ROW('Front End'!G78)+1), 1)), "")</f>
        <v/>
      </c>
      <c r="H60" s="6"/>
      <c r="I60" s="6"/>
      <c r="J60" s="6"/>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5:F50"/>
  <sheetViews>
    <sheetView zoomScale="70" zoomScaleNormal="70" workbookViewId="0">
      <selection activeCell="P18" sqref="P18"/>
    </sheetView>
  </sheetViews>
  <sheetFormatPr defaultColWidth="8.7265625" defaultRowHeight="29.5" x14ac:dyDescent="0.55000000000000004"/>
  <cols>
    <col min="1" max="1" width="8.7265625" style="1"/>
    <col min="2" max="3" width="29.1796875" style="1" bestFit="1" customWidth="1"/>
    <col min="4" max="4" width="77" style="1" bestFit="1" customWidth="1"/>
    <col min="5" max="5" width="38.453125" style="1" bestFit="1" customWidth="1"/>
    <col min="6" max="6" width="24.6328125" style="1" bestFit="1" customWidth="1"/>
    <col min="7" max="16384" width="8.7265625" style="1"/>
  </cols>
  <sheetData>
    <row r="5" spans="2:6" x14ac:dyDescent="0.55000000000000004">
      <c r="B5" s="4" t="s">
        <v>628</v>
      </c>
      <c r="C5" s="4" t="s">
        <v>28</v>
      </c>
      <c r="D5" s="4" t="s">
        <v>629</v>
      </c>
      <c r="E5" s="4" t="s">
        <v>630</v>
      </c>
      <c r="F5" s="4" t="s">
        <v>631</v>
      </c>
    </row>
    <row r="6" spans="2:6" ht="30" thickBot="1" x14ac:dyDescent="0.6">
      <c r="B6" s="4"/>
      <c r="C6" s="4"/>
      <c r="D6" s="4"/>
      <c r="E6" s="4"/>
      <c r="F6" s="4"/>
    </row>
    <row r="7" spans="2:6" x14ac:dyDescent="0.55000000000000004">
      <c r="B7" s="17"/>
      <c r="C7" s="18"/>
      <c r="D7" s="18"/>
      <c r="E7" s="18"/>
      <c r="F7" s="2"/>
    </row>
    <row r="8" spans="2:6" x14ac:dyDescent="0.55000000000000004">
      <c r="B8" s="19"/>
      <c r="C8" s="4"/>
      <c r="D8" s="4"/>
      <c r="E8" s="4"/>
      <c r="F8" s="3"/>
    </row>
    <row r="9" spans="2:6" x14ac:dyDescent="0.55000000000000004">
      <c r="B9" s="19"/>
      <c r="C9" s="4"/>
      <c r="D9" s="4"/>
      <c r="E9" s="4"/>
      <c r="F9" s="3"/>
    </row>
    <row r="10" spans="2:6" x14ac:dyDescent="0.55000000000000004">
      <c r="B10" s="19"/>
      <c r="C10" s="4"/>
      <c r="D10" s="4"/>
      <c r="E10" s="4"/>
      <c r="F10" s="3"/>
    </row>
    <row r="11" spans="2:6" x14ac:dyDescent="0.55000000000000004">
      <c r="B11" s="19"/>
      <c r="C11" s="4"/>
      <c r="D11" s="4"/>
      <c r="E11" s="4"/>
      <c r="F11" s="3"/>
    </row>
    <row r="12" spans="2:6" x14ac:dyDescent="0.55000000000000004">
      <c r="B12" s="19"/>
      <c r="C12" s="4"/>
      <c r="D12" s="4"/>
      <c r="E12" s="4"/>
      <c r="F12" s="3"/>
    </row>
    <row r="13" spans="2:6" x14ac:dyDescent="0.55000000000000004">
      <c r="B13" s="19"/>
      <c r="C13" s="4"/>
      <c r="D13" s="4"/>
      <c r="E13" s="4"/>
      <c r="F13" s="3"/>
    </row>
    <row r="14" spans="2:6" x14ac:dyDescent="0.55000000000000004">
      <c r="B14" s="19"/>
      <c r="C14" s="4"/>
      <c r="D14" s="4"/>
      <c r="E14" s="4"/>
      <c r="F14" s="3"/>
    </row>
    <row r="15" spans="2:6" x14ac:dyDescent="0.55000000000000004">
      <c r="B15" s="19"/>
      <c r="C15" s="4"/>
      <c r="D15" s="4"/>
      <c r="E15" s="4"/>
      <c r="F15" s="3"/>
    </row>
    <row r="16" spans="2:6" x14ac:dyDescent="0.55000000000000004">
      <c r="B16" s="19"/>
      <c r="C16" s="4"/>
      <c r="D16" s="4"/>
      <c r="E16" s="4"/>
      <c r="F16" s="3"/>
    </row>
    <row r="17" spans="2:6" x14ac:dyDescent="0.55000000000000004">
      <c r="B17" s="19"/>
      <c r="C17" s="4"/>
      <c r="D17" s="4"/>
      <c r="E17" s="4"/>
      <c r="F17" s="3"/>
    </row>
    <row r="18" spans="2:6" x14ac:dyDescent="0.55000000000000004">
      <c r="B18" s="19"/>
      <c r="C18" s="4"/>
      <c r="D18" s="4"/>
      <c r="E18" s="4"/>
      <c r="F18" s="3"/>
    </row>
    <row r="19" spans="2:6" x14ac:dyDescent="0.55000000000000004">
      <c r="B19" s="19"/>
      <c r="C19" s="4"/>
      <c r="D19" s="4"/>
      <c r="E19" s="4"/>
      <c r="F19" s="3"/>
    </row>
    <row r="20" spans="2:6" x14ac:dyDescent="0.55000000000000004">
      <c r="B20" s="19"/>
      <c r="C20" s="4"/>
      <c r="D20" s="4"/>
      <c r="E20" s="4"/>
      <c r="F20" s="3"/>
    </row>
    <row r="21" spans="2:6" x14ac:dyDescent="0.55000000000000004">
      <c r="B21" s="19"/>
      <c r="C21" s="4"/>
      <c r="D21" s="4"/>
      <c r="E21" s="4"/>
      <c r="F21" s="3"/>
    </row>
    <row r="22" spans="2:6" x14ac:dyDescent="0.55000000000000004">
      <c r="B22" s="19"/>
      <c r="C22" s="4"/>
      <c r="D22" s="4"/>
      <c r="E22" s="4"/>
      <c r="F22" s="3"/>
    </row>
    <row r="23" spans="2:6" x14ac:dyDescent="0.55000000000000004">
      <c r="B23" s="19"/>
      <c r="C23" s="4"/>
      <c r="D23" s="4"/>
      <c r="E23" s="4"/>
      <c r="F23" s="3"/>
    </row>
    <row r="24" spans="2:6" x14ac:dyDescent="0.55000000000000004">
      <c r="B24" s="19"/>
      <c r="C24" s="4"/>
      <c r="D24" s="4"/>
      <c r="E24" s="4"/>
      <c r="F24" s="3"/>
    </row>
    <row r="25" spans="2:6" x14ac:dyDescent="0.55000000000000004">
      <c r="B25" s="19"/>
      <c r="C25" s="4"/>
      <c r="D25" s="4"/>
      <c r="E25" s="4"/>
      <c r="F25" s="3"/>
    </row>
    <row r="26" spans="2:6" x14ac:dyDescent="0.55000000000000004">
      <c r="B26" s="19"/>
      <c r="C26" s="4"/>
      <c r="D26" s="4"/>
      <c r="E26" s="4"/>
      <c r="F26" s="3"/>
    </row>
    <row r="27" spans="2:6" x14ac:dyDescent="0.55000000000000004">
      <c r="B27" s="19"/>
      <c r="C27" s="4"/>
      <c r="D27" s="4"/>
      <c r="E27" s="4"/>
      <c r="F27" s="3"/>
    </row>
    <row r="28" spans="2:6" x14ac:dyDescent="0.55000000000000004">
      <c r="B28" s="19"/>
      <c r="C28" s="4"/>
      <c r="D28" s="4"/>
      <c r="E28" s="4"/>
      <c r="F28" s="3"/>
    </row>
    <row r="29" spans="2:6" x14ac:dyDescent="0.55000000000000004">
      <c r="B29" s="19"/>
      <c r="C29" s="4"/>
      <c r="D29" s="4"/>
      <c r="E29" s="4"/>
      <c r="F29" s="3"/>
    </row>
    <row r="30" spans="2:6" x14ac:dyDescent="0.55000000000000004">
      <c r="B30" s="19"/>
      <c r="C30" s="4"/>
      <c r="D30" s="4"/>
      <c r="E30" s="4"/>
      <c r="F30" s="3"/>
    </row>
    <row r="31" spans="2:6" x14ac:dyDescent="0.55000000000000004">
      <c r="B31" s="19"/>
      <c r="C31" s="4"/>
      <c r="D31" s="4"/>
      <c r="E31" s="4"/>
      <c r="F31" s="3"/>
    </row>
    <row r="32" spans="2:6" x14ac:dyDescent="0.55000000000000004">
      <c r="B32" s="19"/>
      <c r="C32" s="4"/>
      <c r="D32" s="4"/>
      <c r="E32" s="4"/>
      <c r="F32" s="3"/>
    </row>
    <row r="33" spans="2:6" x14ac:dyDescent="0.55000000000000004">
      <c r="B33" s="19"/>
      <c r="C33" s="4"/>
      <c r="D33" s="4"/>
      <c r="E33" s="4"/>
      <c r="F33" s="3"/>
    </row>
    <row r="34" spans="2:6" x14ac:dyDescent="0.55000000000000004">
      <c r="B34" s="19"/>
      <c r="C34" s="4"/>
      <c r="D34" s="4"/>
      <c r="E34" s="4"/>
      <c r="F34" s="3"/>
    </row>
    <row r="35" spans="2:6" x14ac:dyDescent="0.55000000000000004">
      <c r="B35" s="19"/>
      <c r="C35" s="4"/>
      <c r="D35" s="4"/>
      <c r="E35" s="4"/>
      <c r="F35" s="3"/>
    </row>
    <row r="36" spans="2:6" x14ac:dyDescent="0.55000000000000004">
      <c r="B36" s="19"/>
      <c r="C36" s="4"/>
      <c r="D36" s="4"/>
      <c r="E36" s="4"/>
      <c r="F36" s="3"/>
    </row>
    <row r="37" spans="2:6" x14ac:dyDescent="0.55000000000000004">
      <c r="B37" s="19"/>
      <c r="C37" s="4"/>
      <c r="D37" s="4"/>
      <c r="E37" s="4"/>
      <c r="F37" s="3"/>
    </row>
    <row r="38" spans="2:6" x14ac:dyDescent="0.55000000000000004">
      <c r="B38" s="19"/>
      <c r="C38" s="4"/>
      <c r="D38" s="4"/>
      <c r="E38" s="4"/>
      <c r="F38" s="3"/>
    </row>
    <row r="39" spans="2:6" x14ac:dyDescent="0.55000000000000004">
      <c r="B39" s="19"/>
      <c r="C39" s="4"/>
      <c r="D39" s="4"/>
      <c r="E39" s="4"/>
      <c r="F39" s="3"/>
    </row>
    <row r="40" spans="2:6" x14ac:dyDescent="0.55000000000000004">
      <c r="B40" s="19"/>
      <c r="C40" s="4"/>
      <c r="D40" s="4"/>
      <c r="E40" s="4"/>
      <c r="F40" s="3"/>
    </row>
    <row r="41" spans="2:6" x14ac:dyDescent="0.55000000000000004">
      <c r="B41" s="19"/>
      <c r="C41" s="4"/>
      <c r="D41" s="4"/>
      <c r="E41" s="4"/>
      <c r="F41" s="3"/>
    </row>
    <row r="42" spans="2:6" x14ac:dyDescent="0.55000000000000004">
      <c r="B42" s="19"/>
      <c r="C42" s="4"/>
      <c r="D42" s="4"/>
      <c r="E42" s="4"/>
      <c r="F42" s="3"/>
    </row>
    <row r="43" spans="2:6" x14ac:dyDescent="0.55000000000000004">
      <c r="B43" s="19"/>
      <c r="C43" s="4"/>
      <c r="D43" s="4"/>
      <c r="E43" s="4"/>
      <c r="F43" s="3"/>
    </row>
    <row r="44" spans="2:6" x14ac:dyDescent="0.55000000000000004">
      <c r="B44" s="19"/>
      <c r="C44" s="4"/>
      <c r="D44" s="4"/>
      <c r="E44" s="4"/>
      <c r="F44" s="3"/>
    </row>
    <row r="45" spans="2:6" x14ac:dyDescent="0.55000000000000004">
      <c r="B45" s="19"/>
      <c r="C45" s="4"/>
      <c r="D45" s="4"/>
      <c r="E45" s="4"/>
      <c r="F45" s="3"/>
    </row>
    <row r="46" spans="2:6" x14ac:dyDescent="0.55000000000000004">
      <c r="B46" s="19"/>
      <c r="C46" s="4"/>
      <c r="D46" s="4"/>
      <c r="E46" s="4"/>
      <c r="F46" s="3"/>
    </row>
    <row r="47" spans="2:6" x14ac:dyDescent="0.55000000000000004">
      <c r="B47" s="19"/>
      <c r="C47" s="4"/>
      <c r="D47" s="4"/>
      <c r="E47" s="4"/>
      <c r="F47" s="3"/>
    </row>
    <row r="48" spans="2:6" x14ac:dyDescent="0.55000000000000004">
      <c r="B48" s="19"/>
      <c r="C48" s="4"/>
      <c r="D48" s="4"/>
      <c r="E48" s="4"/>
      <c r="F48" s="3"/>
    </row>
    <row r="49" spans="2:6" x14ac:dyDescent="0.55000000000000004">
      <c r="B49" s="19"/>
      <c r="C49" s="4"/>
      <c r="D49" s="4"/>
      <c r="E49" s="4"/>
      <c r="F49" s="3"/>
    </row>
    <row r="50" spans="2:6" ht="30" thickBot="1" x14ac:dyDescent="0.6">
      <c r="B50" s="20"/>
      <c r="C50" s="21"/>
      <c r="D50" s="21"/>
      <c r="E50" s="21"/>
      <c r="F50" s="22"/>
    </row>
  </sheetData>
  <pageMargins left="0.7" right="0.7" top="0.75" bottom="0.75" header="0.3" footer="0.3"/>
  <drawing r:id="rId1"/>
  <tableParts count="1">
    <tablePart r:id="rId2"/>
  </tableParts>
</worksheet>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Reference Sheet</vt:lpstr>
      <vt:lpstr>Background</vt:lpstr>
      <vt:lpstr>Front End</vt:lpstr>
      <vt:lpstr>Action Plan</vt:lpstr>
      <vt:lpstr>Follow-up visits</vt:lpstr>
      <vt:lpstr>'Action Plan'!Print_Area</vt:lpstr>
    </vt:vector>
  </TitlesOfParts>
  <Company>NHS Greater Glasgow &amp; Clyde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Ejim, David</dc:creator>
  <cp:lastModifiedBy>Elaine Hamilton (NHS Greater Glasgow and Clyde)</cp:lastModifiedBy>
  <cp:lastPrinted>2026-07-24T14:03:25Z</cp:lastPrinted>
  <dcterms:created xsi:type="dcterms:W3CDTF">2025-03-06T09:18:10Z</dcterms:created>
  <dcterms:modified xsi:type="dcterms:W3CDTF">2026-07-31T10:11:44Z</dcterms:modified>
</cp:coreProperties>
</file>