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\\DAL-FP-01\Shared$\CORPORATE PLANNING &amp; POLICY\Corporate Inequalities\EHRT Team\Communications\Comms 2025-26\Web docs\"/>
    </mc:Choice>
  </mc:AlternateContent>
  <xr:revisionPtr revIDLastSave="0" documentId="8_{B68C0473-3B01-43C2-9C4D-3EEA1E40B648}" xr6:coauthVersionLast="47" xr6:coauthVersionMax="47" xr10:uidLastSave="{00000000-0000-0000-0000-000000000000}"/>
  <bookViews>
    <workbookView xWindow="-110" yWindow="-110" windowWidth="19420" windowHeight="10300" tabRatio="883" activeTab="2" xr2:uid="{00000000-000D-0000-FFFF-FFFF00000000}"/>
  </bookViews>
  <sheets>
    <sheet name="Dec 24 data (Gender)" sheetId="5" r:id="rId1"/>
    <sheet name="Dec 24 data (Gender)(PT)" sheetId="15" r:id="rId2"/>
    <sheet name="Dec 24 data (Gender)(FT)" sheetId="16" r:id="rId3"/>
    <sheet name="Dec 24 data (Ethnicity)" sheetId="9" r:id="rId4"/>
    <sheet name="Dec 24 data (Disability)" sheetId="10" r:id="rId5"/>
    <sheet name="Dec 24 data (PT-FT by Band)" sheetId="11" r:id="rId6"/>
    <sheet name="Dec 24 data (PT-FT by JF)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H6" i="5"/>
  <c r="K6" i="5"/>
  <c r="L6" i="5"/>
  <c r="M6" i="5"/>
  <c r="D7" i="5"/>
  <c r="H7" i="5"/>
  <c r="K7" i="5"/>
  <c r="L7" i="5"/>
  <c r="M7" i="5"/>
  <c r="D8" i="5"/>
  <c r="H8" i="5"/>
  <c r="K8" i="5"/>
  <c r="L8" i="5"/>
  <c r="M8" i="5"/>
  <c r="D9" i="5"/>
  <c r="H9" i="5"/>
  <c r="K9" i="5"/>
  <c r="L9" i="5" s="1"/>
  <c r="M9" i="5"/>
  <c r="D10" i="5"/>
  <c r="H10" i="5"/>
  <c r="K10" i="5"/>
  <c r="L10" i="5" s="1"/>
  <c r="M10" i="5"/>
  <c r="D11" i="5"/>
  <c r="H11" i="5"/>
  <c r="K11" i="5"/>
  <c r="L11" i="5" s="1"/>
  <c r="M11" i="5"/>
  <c r="D12" i="5"/>
  <c r="H12" i="5"/>
  <c r="K12" i="5"/>
  <c r="L12" i="5" s="1"/>
  <c r="M12" i="5"/>
  <c r="D13" i="5"/>
  <c r="H13" i="5"/>
  <c r="K13" i="5"/>
  <c r="L13" i="5"/>
  <c r="M13" i="5"/>
  <c r="D14" i="5"/>
  <c r="H14" i="5"/>
  <c r="K14" i="5"/>
  <c r="L14" i="5"/>
  <c r="M14" i="5"/>
  <c r="D15" i="5"/>
  <c r="H15" i="5"/>
  <c r="K15" i="5"/>
  <c r="L15" i="5"/>
  <c r="M15" i="5"/>
  <c r="D16" i="5"/>
  <c r="H16" i="5"/>
  <c r="K16" i="5"/>
  <c r="L16" i="5"/>
  <c r="M16" i="5"/>
  <c r="D17" i="5"/>
  <c r="H17" i="5"/>
  <c r="K17" i="5"/>
  <c r="L17" i="5" s="1"/>
  <c r="M17" i="5"/>
  <c r="D18" i="5"/>
  <c r="H18" i="5"/>
  <c r="K18" i="5"/>
  <c r="L18" i="5" s="1"/>
  <c r="M18" i="5"/>
  <c r="D19" i="5"/>
  <c r="H19" i="5"/>
  <c r="K19" i="5"/>
  <c r="L19" i="5" s="1"/>
  <c r="M19" i="5"/>
  <c r="D20" i="5"/>
  <c r="H20" i="5"/>
  <c r="K20" i="5"/>
  <c r="L20" i="5" s="1"/>
  <c r="M20" i="5"/>
  <c r="D21" i="5"/>
  <c r="H21" i="5"/>
  <c r="K21" i="5"/>
  <c r="L21" i="5" s="1"/>
  <c r="M21" i="5"/>
  <c r="D22" i="5"/>
  <c r="H22" i="5"/>
  <c r="K22" i="5"/>
  <c r="L22" i="5" s="1"/>
  <c r="M22" i="5"/>
  <c r="D23" i="5"/>
  <c r="H23" i="5"/>
  <c r="K23" i="5"/>
  <c r="L23" i="5"/>
  <c r="M23" i="5"/>
  <c r="D24" i="5"/>
  <c r="H24" i="5"/>
  <c r="K24" i="5"/>
  <c r="L24" i="5"/>
  <c r="M24" i="5"/>
  <c r="D25" i="5"/>
  <c r="H25" i="5"/>
  <c r="K25" i="5"/>
  <c r="L25" i="5" s="1"/>
  <c r="M25" i="5"/>
  <c r="D26" i="5"/>
  <c r="H26" i="5"/>
  <c r="K26" i="5"/>
  <c r="L26" i="5" s="1"/>
  <c r="M26" i="5"/>
  <c r="D27" i="5"/>
  <c r="H27" i="5"/>
  <c r="K27" i="5"/>
  <c r="L27" i="5" s="1"/>
  <c r="M27" i="5"/>
  <c r="D28" i="5"/>
  <c r="H28" i="5"/>
  <c r="M28" i="5"/>
  <c r="D29" i="5"/>
  <c r="H29" i="5"/>
  <c r="K29" i="5"/>
  <c r="L29" i="5" s="1"/>
  <c r="M29" i="5"/>
  <c r="D30" i="5"/>
  <c r="H30" i="5"/>
  <c r="K30" i="5"/>
  <c r="L30" i="5" s="1"/>
  <c r="M30" i="5"/>
  <c r="D31" i="5"/>
  <c r="H31" i="5"/>
  <c r="K31" i="5"/>
  <c r="L31" i="5"/>
  <c r="M31" i="5"/>
  <c r="D32" i="5"/>
  <c r="H32" i="5"/>
  <c r="K32" i="5"/>
  <c r="L32" i="5" s="1"/>
  <c r="M32" i="5"/>
  <c r="D33" i="5"/>
  <c r="H33" i="5"/>
  <c r="K33" i="5"/>
  <c r="L33" i="5"/>
  <c r="M33" i="5"/>
  <c r="D34" i="5"/>
  <c r="H34" i="5"/>
  <c r="K34" i="5"/>
  <c r="L34" i="5"/>
  <c r="M34" i="5"/>
  <c r="D35" i="5"/>
  <c r="H35" i="5"/>
  <c r="K35" i="5"/>
  <c r="L35" i="5" s="1"/>
  <c r="M35" i="5"/>
  <c r="D36" i="5"/>
  <c r="H36" i="5"/>
  <c r="M36" i="5"/>
  <c r="D37" i="5"/>
  <c r="H37" i="5"/>
  <c r="M37" i="5"/>
  <c r="D38" i="5"/>
  <c r="H38" i="5"/>
  <c r="K38" i="5"/>
  <c r="L38" i="5" s="1"/>
  <c r="M38" i="5"/>
  <c r="D39" i="5"/>
  <c r="H39" i="5"/>
  <c r="K39" i="5"/>
  <c r="L39" i="5" s="1"/>
  <c r="M39" i="5"/>
  <c r="D40" i="5"/>
  <c r="H40" i="5"/>
  <c r="K40" i="5"/>
  <c r="L40" i="5" s="1"/>
  <c r="M40" i="5"/>
  <c r="D41" i="5"/>
  <c r="H41" i="5"/>
  <c r="K41" i="5"/>
  <c r="L41" i="5" s="1"/>
  <c r="M41" i="5"/>
  <c r="D42" i="5"/>
  <c r="H42" i="5"/>
  <c r="K42" i="5"/>
  <c r="L42" i="5" s="1"/>
  <c r="M42" i="5"/>
  <c r="D43" i="5"/>
  <c r="H43" i="5"/>
  <c r="K43" i="5"/>
  <c r="L43" i="5" s="1"/>
  <c r="M43" i="5"/>
  <c r="D44" i="5"/>
  <c r="H44" i="5"/>
  <c r="K44" i="5"/>
  <c r="L44" i="5"/>
  <c r="M44" i="5"/>
  <c r="D45" i="5"/>
  <c r="H45" i="5"/>
  <c r="K45" i="5"/>
  <c r="L45" i="5" s="1"/>
  <c r="M45" i="5"/>
  <c r="D46" i="5"/>
  <c r="H46" i="5"/>
  <c r="K46" i="5"/>
  <c r="L46" i="5"/>
  <c r="M46" i="5"/>
  <c r="D47" i="5"/>
  <c r="H47" i="5"/>
  <c r="K47" i="5"/>
  <c r="L47" i="5" s="1"/>
  <c r="M47" i="5"/>
  <c r="D48" i="5"/>
  <c r="H48" i="5"/>
  <c r="K48" i="5"/>
  <c r="L48" i="5" s="1"/>
  <c r="M48" i="5"/>
  <c r="D49" i="5"/>
  <c r="H49" i="5"/>
  <c r="M49" i="5"/>
  <c r="D50" i="5"/>
  <c r="H50" i="5"/>
  <c r="K50" i="5"/>
  <c r="L50" i="5" s="1"/>
  <c r="M50" i="5"/>
  <c r="D51" i="5"/>
  <c r="H51" i="5"/>
  <c r="K51" i="5"/>
  <c r="L51" i="5" s="1"/>
  <c r="M51" i="5"/>
  <c r="D52" i="5"/>
  <c r="H52" i="5"/>
  <c r="M52" i="5"/>
  <c r="D53" i="5"/>
  <c r="H53" i="5"/>
  <c r="K53" i="5"/>
  <c r="L53" i="5" s="1"/>
  <c r="M53" i="5"/>
  <c r="D54" i="5"/>
  <c r="H54" i="5"/>
  <c r="K54" i="5"/>
  <c r="L54" i="5" s="1"/>
  <c r="M54" i="5"/>
  <c r="D55" i="5"/>
  <c r="H55" i="5"/>
  <c r="M55" i="5"/>
  <c r="D56" i="5"/>
  <c r="H56" i="5"/>
  <c r="K56" i="5"/>
  <c r="L56" i="5" s="1"/>
  <c r="M56" i="5"/>
  <c r="D57" i="5"/>
  <c r="H57" i="5"/>
  <c r="K57" i="5"/>
  <c r="L57" i="5"/>
  <c r="M57" i="5"/>
  <c r="D58" i="5"/>
  <c r="H58" i="5"/>
  <c r="K58" i="5"/>
  <c r="L58" i="5" s="1"/>
  <c r="M58" i="5"/>
  <c r="D59" i="5"/>
  <c r="H59" i="5"/>
  <c r="K59" i="5"/>
  <c r="L59" i="5" s="1"/>
  <c r="M59" i="5"/>
  <c r="D60" i="5"/>
  <c r="H60" i="5"/>
  <c r="K60" i="5"/>
  <c r="L60" i="5" s="1"/>
  <c r="M60" i="5"/>
  <c r="D61" i="5"/>
  <c r="H61" i="5"/>
  <c r="K61" i="5"/>
  <c r="L61" i="5" s="1"/>
  <c r="M61" i="5"/>
  <c r="D62" i="5"/>
  <c r="H62" i="5"/>
  <c r="K62" i="5"/>
  <c r="L62" i="5" s="1"/>
  <c r="M62" i="5"/>
  <c r="D63" i="5"/>
  <c r="H63" i="5"/>
  <c r="K63" i="5"/>
  <c r="L63" i="5" s="1"/>
  <c r="M63" i="5"/>
  <c r="D64" i="5"/>
  <c r="H64" i="5"/>
  <c r="K64" i="5"/>
  <c r="L64" i="5" s="1"/>
  <c r="M64" i="5"/>
  <c r="D65" i="5"/>
  <c r="H65" i="5"/>
  <c r="K65" i="5"/>
  <c r="L65" i="5"/>
  <c r="M65" i="5"/>
  <c r="D66" i="5"/>
  <c r="H66" i="5"/>
  <c r="K66" i="5"/>
  <c r="L66" i="5" s="1"/>
  <c r="M66" i="5"/>
  <c r="D67" i="5"/>
  <c r="H67" i="5"/>
  <c r="M67" i="5"/>
  <c r="D68" i="5"/>
  <c r="H68" i="5"/>
  <c r="K68" i="5"/>
  <c r="L68" i="5" s="1"/>
  <c r="M68" i="5"/>
  <c r="D69" i="5"/>
  <c r="H69" i="5"/>
  <c r="K69" i="5"/>
  <c r="L69" i="5"/>
  <c r="M69" i="5"/>
  <c r="D70" i="5"/>
  <c r="H70" i="5"/>
  <c r="K70" i="5"/>
  <c r="L70" i="5"/>
  <c r="M70" i="5"/>
  <c r="D71" i="5"/>
  <c r="H71" i="5"/>
  <c r="K71" i="5"/>
  <c r="L71" i="5" s="1"/>
  <c r="M71" i="5"/>
  <c r="D72" i="5"/>
  <c r="H72" i="5"/>
  <c r="K72" i="5"/>
  <c r="L72" i="5" s="1"/>
  <c r="M72" i="5"/>
  <c r="D73" i="5"/>
  <c r="H73" i="5"/>
  <c r="K73" i="5"/>
  <c r="L73" i="5" s="1"/>
  <c r="M73" i="5"/>
  <c r="D74" i="5"/>
  <c r="H74" i="5"/>
  <c r="K74" i="5"/>
  <c r="L74" i="5" s="1"/>
  <c r="M74" i="5"/>
  <c r="D75" i="5"/>
  <c r="H75" i="5"/>
  <c r="K75" i="5"/>
  <c r="L75" i="5"/>
  <c r="M75" i="5"/>
  <c r="D76" i="5"/>
  <c r="H76" i="5"/>
  <c r="K76" i="5"/>
  <c r="L76" i="5" s="1"/>
  <c r="M76" i="5"/>
  <c r="D77" i="5"/>
  <c r="H77" i="5"/>
  <c r="K77" i="5"/>
  <c r="L77" i="5" s="1"/>
  <c r="M77" i="5"/>
  <c r="D78" i="5"/>
  <c r="H78" i="5"/>
  <c r="K78" i="5"/>
  <c r="L78" i="5" s="1"/>
  <c r="M78" i="5"/>
  <c r="D79" i="5"/>
  <c r="H79" i="5"/>
  <c r="M79" i="5"/>
  <c r="D80" i="5"/>
  <c r="H80" i="5"/>
  <c r="K80" i="5"/>
  <c r="L80" i="5" s="1"/>
  <c r="M80" i="5"/>
  <c r="D81" i="5"/>
  <c r="H81" i="5"/>
  <c r="M81" i="5"/>
  <c r="D82" i="5"/>
  <c r="H82" i="5"/>
  <c r="M82" i="5"/>
  <c r="D83" i="5"/>
  <c r="H83" i="5"/>
  <c r="K83" i="5"/>
  <c r="L83" i="5" s="1"/>
  <c r="M83" i="5"/>
  <c r="D84" i="5"/>
  <c r="H84" i="5"/>
  <c r="K84" i="5"/>
  <c r="L84" i="5" s="1"/>
  <c r="M84" i="5"/>
  <c r="D85" i="5"/>
  <c r="H85" i="5"/>
  <c r="K85" i="5"/>
  <c r="L85" i="5" s="1"/>
  <c r="M85" i="5"/>
  <c r="D86" i="5"/>
  <c r="H86" i="5"/>
  <c r="K86" i="5"/>
  <c r="L86" i="5" s="1"/>
  <c r="M86" i="5"/>
  <c r="D87" i="5"/>
  <c r="H87" i="5"/>
  <c r="K87" i="5"/>
  <c r="L87" i="5" s="1"/>
  <c r="M87" i="5"/>
  <c r="D88" i="5"/>
  <c r="H88" i="5"/>
  <c r="M88" i="5"/>
  <c r="D89" i="5"/>
  <c r="H89" i="5"/>
  <c r="K89" i="5"/>
  <c r="L89" i="5" s="1"/>
  <c r="M89" i="5"/>
  <c r="D90" i="5"/>
  <c r="H90" i="5"/>
  <c r="K90" i="5"/>
  <c r="L90" i="5" s="1"/>
  <c r="M90" i="5"/>
  <c r="D91" i="5"/>
  <c r="H91" i="5"/>
  <c r="M91" i="5"/>
  <c r="D92" i="5"/>
  <c r="H92" i="5"/>
  <c r="K92" i="5"/>
  <c r="L92" i="5" s="1"/>
  <c r="M92" i="5"/>
  <c r="D93" i="5"/>
  <c r="H93" i="5"/>
  <c r="K93" i="5"/>
  <c r="L93" i="5" s="1"/>
  <c r="M93" i="5"/>
  <c r="D94" i="5"/>
  <c r="H94" i="5"/>
  <c r="K94" i="5"/>
  <c r="L94" i="5" s="1"/>
  <c r="M94" i="5"/>
  <c r="D95" i="5"/>
  <c r="H95" i="5"/>
  <c r="K95" i="5"/>
  <c r="L95" i="5"/>
  <c r="M95" i="5"/>
  <c r="D96" i="5"/>
  <c r="H96" i="5"/>
  <c r="K96" i="5"/>
  <c r="L96" i="5" s="1"/>
  <c r="M96" i="5"/>
  <c r="D97" i="5"/>
  <c r="H97" i="5"/>
  <c r="K97" i="5"/>
  <c r="L97" i="5" s="1"/>
  <c r="M97" i="5"/>
  <c r="D98" i="5"/>
  <c r="H98" i="5"/>
  <c r="K98" i="5"/>
  <c r="L98" i="5" s="1"/>
  <c r="M98" i="5"/>
  <c r="D99" i="5"/>
  <c r="H99" i="5"/>
  <c r="K99" i="5"/>
  <c r="L99" i="5" s="1"/>
  <c r="M99" i="5"/>
  <c r="D100" i="5"/>
  <c r="H100" i="5"/>
  <c r="K100" i="5"/>
  <c r="L100" i="5" s="1"/>
  <c r="M100" i="5"/>
  <c r="D101" i="5"/>
  <c r="H101" i="5"/>
  <c r="K101" i="5"/>
  <c r="L101" i="5"/>
  <c r="M101" i="5"/>
  <c r="C102" i="5"/>
  <c r="D102" i="5" s="1"/>
  <c r="G102" i="5"/>
  <c r="K102" i="5"/>
  <c r="L102" i="5"/>
  <c r="M102" i="5"/>
  <c r="D103" i="5"/>
  <c r="H103" i="5"/>
  <c r="K103" i="5"/>
  <c r="L103" i="5" s="1"/>
  <c r="M103" i="5"/>
  <c r="D104" i="5"/>
  <c r="H104" i="5"/>
  <c r="K104" i="5"/>
  <c r="L104" i="5" s="1"/>
  <c r="M104" i="5"/>
  <c r="D105" i="5"/>
  <c r="H105" i="5"/>
  <c r="K105" i="5"/>
  <c r="L105" i="5" s="1"/>
  <c r="M105" i="5"/>
  <c r="D106" i="5"/>
  <c r="H106" i="5"/>
  <c r="K106" i="5"/>
  <c r="L106" i="5" s="1"/>
  <c r="M106" i="5"/>
  <c r="D107" i="5"/>
  <c r="H107" i="5"/>
  <c r="K107" i="5"/>
  <c r="L107" i="5"/>
  <c r="M107" i="5"/>
  <c r="H102" i="5" l="1"/>
  <c r="K108" i="16"/>
  <c r="L108" i="16" s="1"/>
  <c r="M107" i="16"/>
  <c r="K107" i="16"/>
  <c r="L107" i="16" s="1"/>
  <c r="H107" i="16"/>
  <c r="D107" i="16"/>
  <c r="M106" i="16"/>
  <c r="K106" i="16"/>
  <c r="L106" i="16" s="1"/>
  <c r="H106" i="16"/>
  <c r="D106" i="16"/>
  <c r="M105" i="16"/>
  <c r="K105" i="16"/>
  <c r="L105" i="16" s="1"/>
  <c r="H105" i="16"/>
  <c r="D105" i="16"/>
  <c r="M104" i="16"/>
  <c r="L104" i="16"/>
  <c r="K104" i="16"/>
  <c r="H104" i="16"/>
  <c r="D104" i="16"/>
  <c r="M103" i="16"/>
  <c r="K103" i="16"/>
  <c r="L103" i="16" s="1"/>
  <c r="H103" i="16"/>
  <c r="D103" i="16"/>
  <c r="K102" i="16"/>
  <c r="L102" i="16" s="1"/>
  <c r="G102" i="16"/>
  <c r="H102" i="16" s="1"/>
  <c r="C102" i="16"/>
  <c r="M102" i="16" s="1"/>
  <c r="M101" i="16"/>
  <c r="K101" i="16"/>
  <c r="L101" i="16" s="1"/>
  <c r="H101" i="16"/>
  <c r="D101" i="16"/>
  <c r="M100" i="16"/>
  <c r="K100" i="16"/>
  <c r="L100" i="16" s="1"/>
  <c r="H100" i="16"/>
  <c r="D100" i="16"/>
  <c r="M99" i="16"/>
  <c r="K99" i="16"/>
  <c r="L99" i="16" s="1"/>
  <c r="H99" i="16"/>
  <c r="D99" i="16"/>
  <c r="M98" i="16"/>
  <c r="L98" i="16"/>
  <c r="K98" i="16"/>
  <c r="H98" i="16"/>
  <c r="D98" i="16"/>
  <c r="M97" i="16"/>
  <c r="K97" i="16"/>
  <c r="L97" i="16" s="1"/>
  <c r="H97" i="16"/>
  <c r="D97" i="16"/>
  <c r="M96" i="16"/>
  <c r="K96" i="16"/>
  <c r="L96" i="16" s="1"/>
  <c r="H96" i="16"/>
  <c r="D96" i="16"/>
  <c r="M95" i="16"/>
  <c r="K95" i="16"/>
  <c r="L95" i="16" s="1"/>
  <c r="H95" i="16"/>
  <c r="D95" i="16"/>
  <c r="M94" i="16"/>
  <c r="K94" i="16"/>
  <c r="L94" i="16" s="1"/>
  <c r="H94" i="16"/>
  <c r="D94" i="16"/>
  <c r="M93" i="16"/>
  <c r="K93" i="16"/>
  <c r="L93" i="16" s="1"/>
  <c r="H93" i="16"/>
  <c r="D93" i="16"/>
  <c r="M92" i="16"/>
  <c r="K92" i="16"/>
  <c r="L92" i="16" s="1"/>
  <c r="H92" i="16"/>
  <c r="D92" i="16"/>
  <c r="M91" i="16"/>
  <c r="M90" i="16"/>
  <c r="K90" i="16"/>
  <c r="L90" i="16" s="1"/>
  <c r="H90" i="16"/>
  <c r="D90" i="16"/>
  <c r="M89" i="16"/>
  <c r="K89" i="16"/>
  <c r="L89" i="16" s="1"/>
  <c r="H89" i="16"/>
  <c r="D89" i="16"/>
  <c r="M88" i="16"/>
  <c r="H88" i="16"/>
  <c r="D88" i="16"/>
  <c r="M87" i="16"/>
  <c r="K87" i="16"/>
  <c r="L87" i="16" s="1"/>
  <c r="H87" i="16"/>
  <c r="D87" i="16"/>
  <c r="M86" i="16"/>
  <c r="K86" i="16"/>
  <c r="L86" i="16" s="1"/>
  <c r="H86" i="16"/>
  <c r="D86" i="16"/>
  <c r="M85" i="16"/>
  <c r="K85" i="16"/>
  <c r="L85" i="16" s="1"/>
  <c r="H85" i="16"/>
  <c r="D85" i="16"/>
  <c r="M84" i="16"/>
  <c r="K84" i="16"/>
  <c r="L84" i="16" s="1"/>
  <c r="H84" i="16"/>
  <c r="D84" i="16"/>
  <c r="M83" i="16"/>
  <c r="K83" i="16"/>
  <c r="L83" i="16" s="1"/>
  <c r="H83" i="16"/>
  <c r="D83" i="16"/>
  <c r="M82" i="16"/>
  <c r="H82" i="16"/>
  <c r="D82" i="16"/>
  <c r="M81" i="16"/>
  <c r="H81" i="16"/>
  <c r="D81" i="16"/>
  <c r="M80" i="16"/>
  <c r="K80" i="16"/>
  <c r="L80" i="16" s="1"/>
  <c r="H80" i="16"/>
  <c r="D80" i="16"/>
  <c r="M79" i="16"/>
  <c r="H79" i="16"/>
  <c r="D79" i="16"/>
  <c r="M78" i="16"/>
  <c r="K78" i="16"/>
  <c r="L78" i="16" s="1"/>
  <c r="H78" i="16"/>
  <c r="D78" i="16"/>
  <c r="M77" i="16"/>
  <c r="L77" i="16"/>
  <c r="K77" i="16"/>
  <c r="H77" i="16"/>
  <c r="D77" i="16"/>
  <c r="M76" i="16"/>
  <c r="K76" i="16"/>
  <c r="L76" i="16" s="1"/>
  <c r="H76" i="16"/>
  <c r="D76" i="16"/>
  <c r="M75" i="16"/>
  <c r="K75" i="16"/>
  <c r="L75" i="16" s="1"/>
  <c r="H75" i="16"/>
  <c r="D75" i="16"/>
  <c r="M74" i="16"/>
  <c r="K74" i="16"/>
  <c r="L74" i="16" s="1"/>
  <c r="H74" i="16"/>
  <c r="D74" i="16"/>
  <c r="M73" i="16"/>
  <c r="K73" i="16"/>
  <c r="L73" i="16" s="1"/>
  <c r="H73" i="16"/>
  <c r="D73" i="16"/>
  <c r="M72" i="16"/>
  <c r="K72" i="16"/>
  <c r="L72" i="16" s="1"/>
  <c r="H72" i="16"/>
  <c r="D72" i="16"/>
  <c r="M71" i="16"/>
  <c r="K71" i="16"/>
  <c r="L71" i="16" s="1"/>
  <c r="H71" i="16"/>
  <c r="D71" i="16"/>
  <c r="M70" i="16"/>
  <c r="L70" i="16"/>
  <c r="K70" i="16"/>
  <c r="H70" i="16"/>
  <c r="D70" i="16"/>
  <c r="M69" i="16"/>
  <c r="K69" i="16"/>
  <c r="L69" i="16" s="1"/>
  <c r="H69" i="16"/>
  <c r="D69" i="16"/>
  <c r="M68" i="16"/>
  <c r="K68" i="16"/>
  <c r="L68" i="16" s="1"/>
  <c r="H68" i="16"/>
  <c r="D68" i="16"/>
  <c r="M67" i="16"/>
  <c r="H67" i="16"/>
  <c r="D67" i="16"/>
  <c r="M66" i="16"/>
  <c r="K66" i="16"/>
  <c r="L66" i="16" s="1"/>
  <c r="H66" i="16"/>
  <c r="D66" i="16"/>
  <c r="M65" i="16"/>
  <c r="K65" i="16"/>
  <c r="L65" i="16" s="1"/>
  <c r="H65" i="16"/>
  <c r="D65" i="16"/>
  <c r="M64" i="16"/>
  <c r="K64" i="16"/>
  <c r="L64" i="16" s="1"/>
  <c r="H64" i="16"/>
  <c r="D64" i="16"/>
  <c r="M63" i="16"/>
  <c r="K63" i="16"/>
  <c r="L63" i="16" s="1"/>
  <c r="H63" i="16"/>
  <c r="D63" i="16"/>
  <c r="M62" i="16"/>
  <c r="K62" i="16"/>
  <c r="L62" i="16" s="1"/>
  <c r="H62" i="16"/>
  <c r="D62" i="16"/>
  <c r="M61" i="16"/>
  <c r="K61" i="16"/>
  <c r="L61" i="16" s="1"/>
  <c r="H61" i="16"/>
  <c r="D61" i="16"/>
  <c r="M60" i="16"/>
  <c r="K60" i="16"/>
  <c r="L60" i="16" s="1"/>
  <c r="H60" i="16"/>
  <c r="D60" i="16"/>
  <c r="M59" i="16"/>
  <c r="K59" i="16"/>
  <c r="L59" i="16" s="1"/>
  <c r="H59" i="16"/>
  <c r="D59" i="16"/>
  <c r="M58" i="16"/>
  <c r="K58" i="16"/>
  <c r="L58" i="16" s="1"/>
  <c r="H58" i="16"/>
  <c r="D58" i="16"/>
  <c r="M57" i="16"/>
  <c r="K57" i="16"/>
  <c r="L57" i="16" s="1"/>
  <c r="H57" i="16"/>
  <c r="D57" i="16"/>
  <c r="M56" i="16"/>
  <c r="K56" i="16"/>
  <c r="L56" i="16" s="1"/>
  <c r="H56" i="16"/>
  <c r="D56" i="16"/>
  <c r="M55" i="16"/>
  <c r="H55" i="16"/>
  <c r="D55" i="16"/>
  <c r="M54" i="16"/>
  <c r="K54" i="16"/>
  <c r="L54" i="16" s="1"/>
  <c r="H54" i="16"/>
  <c r="D54" i="16"/>
  <c r="M53" i="16"/>
  <c r="K53" i="16"/>
  <c r="L53" i="16" s="1"/>
  <c r="H53" i="16"/>
  <c r="D53" i="16"/>
  <c r="M52" i="16"/>
  <c r="H52" i="16"/>
  <c r="M51" i="16"/>
  <c r="K51" i="16"/>
  <c r="L51" i="16" s="1"/>
  <c r="H51" i="16"/>
  <c r="D51" i="16"/>
  <c r="M50" i="16"/>
  <c r="K50" i="16"/>
  <c r="L50" i="16" s="1"/>
  <c r="H50" i="16"/>
  <c r="D50" i="16"/>
  <c r="M49" i="16"/>
  <c r="H49" i="16"/>
  <c r="D49" i="16"/>
  <c r="M48" i="16"/>
  <c r="K48" i="16"/>
  <c r="L48" i="16" s="1"/>
  <c r="H48" i="16"/>
  <c r="D48" i="16"/>
  <c r="M47" i="16"/>
  <c r="K47" i="16"/>
  <c r="L47" i="16" s="1"/>
  <c r="H47" i="16"/>
  <c r="D47" i="16"/>
  <c r="M46" i="16"/>
  <c r="K46" i="16"/>
  <c r="L46" i="16" s="1"/>
  <c r="H46" i="16"/>
  <c r="D46" i="16"/>
  <c r="M45" i="16"/>
  <c r="K45" i="16"/>
  <c r="L45" i="16" s="1"/>
  <c r="H45" i="16"/>
  <c r="D45" i="16"/>
  <c r="M44" i="16"/>
  <c r="K44" i="16"/>
  <c r="L44" i="16" s="1"/>
  <c r="H44" i="16"/>
  <c r="D44" i="16"/>
  <c r="M43" i="16"/>
  <c r="K43" i="16"/>
  <c r="L43" i="16" s="1"/>
  <c r="H43" i="16"/>
  <c r="D43" i="16"/>
  <c r="M42" i="16"/>
  <c r="K42" i="16"/>
  <c r="L42" i="16" s="1"/>
  <c r="H42" i="16"/>
  <c r="D42" i="16"/>
  <c r="M41" i="16"/>
  <c r="K41" i="16"/>
  <c r="L41" i="16" s="1"/>
  <c r="H41" i="16"/>
  <c r="D41" i="16"/>
  <c r="M40" i="16"/>
  <c r="K40" i="16"/>
  <c r="L40" i="16" s="1"/>
  <c r="H40" i="16"/>
  <c r="D40" i="16"/>
  <c r="M39" i="16"/>
  <c r="K39" i="16"/>
  <c r="L39" i="16" s="1"/>
  <c r="H39" i="16"/>
  <c r="D39" i="16"/>
  <c r="M38" i="16"/>
  <c r="K38" i="16"/>
  <c r="L38" i="16" s="1"/>
  <c r="H38" i="16"/>
  <c r="D38" i="16"/>
  <c r="M37" i="16"/>
  <c r="H37" i="16"/>
  <c r="D37" i="16"/>
  <c r="M36" i="16"/>
  <c r="H36" i="16"/>
  <c r="D36" i="16"/>
  <c r="M35" i="16"/>
  <c r="K35" i="16"/>
  <c r="L35" i="16" s="1"/>
  <c r="H35" i="16"/>
  <c r="D35" i="16"/>
  <c r="M34" i="16"/>
  <c r="K34" i="16"/>
  <c r="L34" i="16" s="1"/>
  <c r="H34" i="16"/>
  <c r="D34" i="16"/>
  <c r="M33" i="16"/>
  <c r="K33" i="16"/>
  <c r="L33" i="16" s="1"/>
  <c r="H33" i="16"/>
  <c r="D33" i="16"/>
  <c r="M32" i="16"/>
  <c r="L32" i="16"/>
  <c r="K32" i="16"/>
  <c r="H32" i="16"/>
  <c r="D32" i="16"/>
  <c r="M31" i="16"/>
  <c r="K31" i="16"/>
  <c r="L31" i="16" s="1"/>
  <c r="H31" i="16"/>
  <c r="D31" i="16"/>
  <c r="M30" i="16"/>
  <c r="K30" i="16"/>
  <c r="L30" i="16" s="1"/>
  <c r="H30" i="16"/>
  <c r="D30" i="16"/>
  <c r="M29" i="16"/>
  <c r="K29" i="16"/>
  <c r="L29" i="16" s="1"/>
  <c r="H29" i="16"/>
  <c r="D29" i="16"/>
  <c r="M28" i="16"/>
  <c r="H28" i="16"/>
  <c r="D28" i="16"/>
  <c r="M27" i="16"/>
  <c r="K27" i="16"/>
  <c r="L27" i="16" s="1"/>
  <c r="H27" i="16"/>
  <c r="D27" i="16"/>
  <c r="M26" i="16"/>
  <c r="K26" i="16"/>
  <c r="L26" i="16" s="1"/>
  <c r="H26" i="16"/>
  <c r="D26" i="16"/>
  <c r="M25" i="16"/>
  <c r="K25" i="16"/>
  <c r="L25" i="16" s="1"/>
  <c r="H25" i="16"/>
  <c r="D25" i="16"/>
  <c r="M24" i="16"/>
  <c r="K24" i="16"/>
  <c r="L24" i="16" s="1"/>
  <c r="H24" i="16"/>
  <c r="D24" i="16"/>
  <c r="M23" i="16"/>
  <c r="K23" i="16"/>
  <c r="L23" i="16" s="1"/>
  <c r="H23" i="16"/>
  <c r="D23" i="16"/>
  <c r="M22" i="16"/>
  <c r="K22" i="16"/>
  <c r="L22" i="16" s="1"/>
  <c r="H22" i="16"/>
  <c r="D22" i="16"/>
  <c r="M21" i="16"/>
  <c r="K21" i="16"/>
  <c r="L21" i="16" s="1"/>
  <c r="H21" i="16"/>
  <c r="D21" i="16"/>
  <c r="M20" i="16"/>
  <c r="K20" i="16"/>
  <c r="L20" i="16" s="1"/>
  <c r="H20" i="16"/>
  <c r="D20" i="16"/>
  <c r="M19" i="16"/>
  <c r="L19" i="16"/>
  <c r="K19" i="16"/>
  <c r="H19" i="16"/>
  <c r="D19" i="16"/>
  <c r="M18" i="16"/>
  <c r="K18" i="16"/>
  <c r="L18" i="16" s="1"/>
  <c r="H18" i="16"/>
  <c r="D18" i="16"/>
  <c r="M17" i="16"/>
  <c r="K17" i="16"/>
  <c r="L17" i="16" s="1"/>
  <c r="H17" i="16"/>
  <c r="D17" i="16"/>
  <c r="M16" i="16"/>
  <c r="K16" i="16"/>
  <c r="L16" i="16" s="1"/>
  <c r="H16" i="16"/>
  <c r="D16" i="16"/>
  <c r="M15" i="16"/>
  <c r="K15" i="16"/>
  <c r="L15" i="16" s="1"/>
  <c r="H15" i="16"/>
  <c r="D15" i="16"/>
  <c r="M14" i="16"/>
  <c r="K14" i="16"/>
  <c r="L14" i="16" s="1"/>
  <c r="H14" i="16"/>
  <c r="D14" i="16"/>
  <c r="M13" i="16"/>
  <c r="K13" i="16"/>
  <c r="L13" i="16" s="1"/>
  <c r="H13" i="16"/>
  <c r="D13" i="16"/>
  <c r="M12" i="16"/>
  <c r="K12" i="16"/>
  <c r="L12" i="16" s="1"/>
  <c r="H12" i="16"/>
  <c r="D12" i="16"/>
  <c r="M11" i="16"/>
  <c r="K11" i="16"/>
  <c r="L11" i="16" s="1"/>
  <c r="H11" i="16"/>
  <c r="D11" i="16"/>
  <c r="M10" i="16"/>
  <c r="K10" i="16"/>
  <c r="L10" i="16" s="1"/>
  <c r="H10" i="16"/>
  <c r="D10" i="16"/>
  <c r="M9" i="16"/>
  <c r="K9" i="16"/>
  <c r="L9" i="16" s="1"/>
  <c r="H9" i="16"/>
  <c r="D9" i="16"/>
  <c r="M8" i="16"/>
  <c r="K8" i="16"/>
  <c r="L8" i="16" s="1"/>
  <c r="H8" i="16"/>
  <c r="D8" i="16"/>
  <c r="M7" i="16"/>
  <c r="K7" i="16"/>
  <c r="L7" i="16" s="1"/>
  <c r="H7" i="16"/>
  <c r="D7" i="16"/>
  <c r="M6" i="16"/>
  <c r="K6" i="16"/>
  <c r="L6" i="16" s="1"/>
  <c r="H6" i="16"/>
  <c r="D6" i="16"/>
  <c r="K108" i="15"/>
  <c r="L108" i="15" s="1"/>
  <c r="M107" i="15"/>
  <c r="K107" i="15"/>
  <c r="L107" i="15" s="1"/>
  <c r="H107" i="15"/>
  <c r="D107" i="15"/>
  <c r="M106" i="15"/>
  <c r="K106" i="15"/>
  <c r="L106" i="15" s="1"/>
  <c r="H106" i="15"/>
  <c r="D106" i="15"/>
  <c r="M105" i="15"/>
  <c r="K105" i="15"/>
  <c r="L105" i="15" s="1"/>
  <c r="H105" i="15"/>
  <c r="D105" i="15"/>
  <c r="M104" i="15"/>
  <c r="K104" i="15"/>
  <c r="L104" i="15" s="1"/>
  <c r="H104" i="15"/>
  <c r="D104" i="15"/>
  <c r="M103" i="15"/>
  <c r="K103" i="15"/>
  <c r="L103" i="15" s="1"/>
  <c r="H103" i="15"/>
  <c r="D103" i="15"/>
  <c r="K102" i="15"/>
  <c r="L102" i="15" s="1"/>
  <c r="G102" i="15"/>
  <c r="M102" i="15" s="1"/>
  <c r="D102" i="15"/>
  <c r="C102" i="15"/>
  <c r="C108" i="15" s="1"/>
  <c r="M101" i="15"/>
  <c r="H101" i="15"/>
  <c r="D101" i="15"/>
  <c r="M100" i="15"/>
  <c r="K100" i="15"/>
  <c r="L100" i="15" s="1"/>
  <c r="H100" i="15"/>
  <c r="D100" i="15"/>
  <c r="M99" i="15"/>
  <c r="H99" i="15"/>
  <c r="D99" i="15"/>
  <c r="M98" i="15"/>
  <c r="H98" i="15"/>
  <c r="D98" i="15"/>
  <c r="M97" i="15"/>
  <c r="H97" i="15"/>
  <c r="D97" i="15"/>
  <c r="M96" i="15"/>
  <c r="K96" i="15"/>
  <c r="L96" i="15" s="1"/>
  <c r="H96" i="15"/>
  <c r="D96" i="15"/>
  <c r="M95" i="15"/>
  <c r="K95" i="15"/>
  <c r="L95" i="15" s="1"/>
  <c r="H95" i="15"/>
  <c r="D95" i="15"/>
  <c r="M94" i="15"/>
  <c r="K94" i="15"/>
  <c r="L94" i="15" s="1"/>
  <c r="H94" i="15"/>
  <c r="D94" i="15"/>
  <c r="M93" i="15"/>
  <c r="K93" i="15"/>
  <c r="L93" i="15" s="1"/>
  <c r="H93" i="15"/>
  <c r="D93" i="15"/>
  <c r="M92" i="15"/>
  <c r="L92" i="15"/>
  <c r="K92" i="15"/>
  <c r="H92" i="15"/>
  <c r="D92" i="15"/>
  <c r="M91" i="15"/>
  <c r="H91" i="15"/>
  <c r="D91" i="15"/>
  <c r="M90" i="15"/>
  <c r="K90" i="15"/>
  <c r="L90" i="15" s="1"/>
  <c r="H90" i="15"/>
  <c r="D90" i="15"/>
  <c r="M89" i="15"/>
  <c r="L89" i="15"/>
  <c r="K89" i="15"/>
  <c r="H89" i="15"/>
  <c r="D89" i="15"/>
  <c r="M88" i="15"/>
  <c r="H88" i="15"/>
  <c r="D88" i="15"/>
  <c r="M87" i="15"/>
  <c r="M86" i="15"/>
  <c r="K86" i="15"/>
  <c r="L86" i="15" s="1"/>
  <c r="H86" i="15"/>
  <c r="D86" i="15"/>
  <c r="M85" i="15"/>
  <c r="K85" i="15"/>
  <c r="L85" i="15" s="1"/>
  <c r="H85" i="15"/>
  <c r="D85" i="15"/>
  <c r="M84" i="15"/>
  <c r="K84" i="15"/>
  <c r="L84" i="15" s="1"/>
  <c r="H84" i="15"/>
  <c r="D84" i="15"/>
  <c r="M83" i="15"/>
  <c r="H83" i="15"/>
  <c r="D83" i="15"/>
  <c r="M82" i="15"/>
  <c r="H82" i="15"/>
  <c r="D82" i="15"/>
  <c r="M81" i="15"/>
  <c r="M80" i="15"/>
  <c r="K80" i="15"/>
  <c r="L80" i="15" s="1"/>
  <c r="H80" i="15"/>
  <c r="D80" i="15"/>
  <c r="M79" i="15"/>
  <c r="H79" i="15"/>
  <c r="D79" i="15"/>
  <c r="M78" i="15"/>
  <c r="K78" i="15"/>
  <c r="L78" i="15" s="1"/>
  <c r="H78" i="15"/>
  <c r="D78" i="15"/>
  <c r="M77" i="15"/>
  <c r="K77" i="15"/>
  <c r="L77" i="15" s="1"/>
  <c r="H77" i="15"/>
  <c r="D77" i="15"/>
  <c r="M76" i="15"/>
  <c r="K76" i="15"/>
  <c r="L76" i="15" s="1"/>
  <c r="H76" i="15"/>
  <c r="D76" i="15"/>
  <c r="M75" i="15"/>
  <c r="K75" i="15"/>
  <c r="L75" i="15" s="1"/>
  <c r="H75" i="15"/>
  <c r="D75" i="15"/>
  <c r="M74" i="15"/>
  <c r="K74" i="15"/>
  <c r="L74" i="15" s="1"/>
  <c r="H74" i="15"/>
  <c r="D74" i="15"/>
  <c r="M73" i="15"/>
  <c r="K73" i="15"/>
  <c r="L73" i="15" s="1"/>
  <c r="H73" i="15"/>
  <c r="D73" i="15"/>
  <c r="M72" i="15"/>
  <c r="K72" i="15"/>
  <c r="L72" i="15" s="1"/>
  <c r="H72" i="15"/>
  <c r="D72" i="15"/>
  <c r="M71" i="15"/>
  <c r="K71" i="15"/>
  <c r="L71" i="15" s="1"/>
  <c r="H71" i="15"/>
  <c r="D71" i="15"/>
  <c r="M70" i="15"/>
  <c r="K70" i="15"/>
  <c r="L70" i="15" s="1"/>
  <c r="H70" i="15"/>
  <c r="D70" i="15"/>
  <c r="M69" i="15"/>
  <c r="K69" i="15"/>
  <c r="L69" i="15" s="1"/>
  <c r="H69" i="15"/>
  <c r="D69" i="15"/>
  <c r="M68" i="15"/>
  <c r="K68" i="15"/>
  <c r="L68" i="15" s="1"/>
  <c r="H68" i="15"/>
  <c r="D68" i="15"/>
  <c r="M67" i="15"/>
  <c r="M66" i="15"/>
  <c r="H66" i="15"/>
  <c r="D66" i="15"/>
  <c r="M65" i="15"/>
  <c r="H65" i="15"/>
  <c r="D65" i="15"/>
  <c r="M64" i="15"/>
  <c r="L64" i="15"/>
  <c r="K64" i="15"/>
  <c r="H64" i="15"/>
  <c r="D64" i="15"/>
  <c r="M63" i="15"/>
  <c r="H63" i="15"/>
  <c r="D63" i="15"/>
  <c r="M62" i="15"/>
  <c r="L62" i="15"/>
  <c r="K62" i="15"/>
  <c r="H62" i="15"/>
  <c r="D62" i="15"/>
  <c r="M61" i="15"/>
  <c r="K61" i="15"/>
  <c r="L61" i="15" s="1"/>
  <c r="H61" i="15"/>
  <c r="D61" i="15"/>
  <c r="M60" i="15"/>
  <c r="K60" i="15"/>
  <c r="L60" i="15" s="1"/>
  <c r="H60" i="15"/>
  <c r="D60" i="15"/>
  <c r="M59" i="15"/>
  <c r="K59" i="15"/>
  <c r="L59" i="15" s="1"/>
  <c r="H59" i="15"/>
  <c r="D59" i="15"/>
  <c r="M58" i="15"/>
  <c r="K58" i="15"/>
  <c r="L58" i="15" s="1"/>
  <c r="H58" i="15"/>
  <c r="D58" i="15"/>
  <c r="M57" i="15"/>
  <c r="K57" i="15"/>
  <c r="L57" i="15" s="1"/>
  <c r="H57" i="15"/>
  <c r="D57" i="15"/>
  <c r="M56" i="15"/>
  <c r="K56" i="15"/>
  <c r="L56" i="15" s="1"/>
  <c r="H56" i="15"/>
  <c r="D56" i="15"/>
  <c r="M55" i="15"/>
  <c r="M54" i="15"/>
  <c r="K54" i="15"/>
  <c r="L54" i="15" s="1"/>
  <c r="H54" i="15"/>
  <c r="D54" i="15"/>
  <c r="M53" i="15"/>
  <c r="K53" i="15"/>
  <c r="L53" i="15" s="1"/>
  <c r="H53" i="15"/>
  <c r="D53" i="15"/>
  <c r="M52" i="15"/>
  <c r="H52" i="15"/>
  <c r="D52" i="15"/>
  <c r="M51" i="15"/>
  <c r="H51" i="15"/>
  <c r="D51" i="15"/>
  <c r="M50" i="15"/>
  <c r="K50" i="15"/>
  <c r="L50" i="15" s="1"/>
  <c r="H50" i="15"/>
  <c r="D50" i="15"/>
  <c r="M49" i="15"/>
  <c r="M48" i="15"/>
  <c r="K48" i="15"/>
  <c r="L48" i="15" s="1"/>
  <c r="H48" i="15"/>
  <c r="D48" i="15"/>
  <c r="M47" i="15"/>
  <c r="H47" i="15"/>
  <c r="D47" i="15"/>
  <c r="M46" i="15"/>
  <c r="K46" i="15"/>
  <c r="L46" i="15" s="1"/>
  <c r="H46" i="15"/>
  <c r="D46" i="15"/>
  <c r="M45" i="15"/>
  <c r="K45" i="15"/>
  <c r="L45" i="15" s="1"/>
  <c r="H45" i="15"/>
  <c r="D45" i="15"/>
  <c r="M44" i="15"/>
  <c r="K44" i="15"/>
  <c r="L44" i="15" s="1"/>
  <c r="H44" i="15"/>
  <c r="D44" i="15"/>
  <c r="M43" i="15"/>
  <c r="K43" i="15"/>
  <c r="L43" i="15" s="1"/>
  <c r="H43" i="15"/>
  <c r="D43" i="15"/>
  <c r="M42" i="15"/>
  <c r="K42" i="15"/>
  <c r="L42" i="15" s="1"/>
  <c r="H42" i="15"/>
  <c r="D42" i="15"/>
  <c r="M41" i="15"/>
  <c r="L41" i="15"/>
  <c r="K41" i="15"/>
  <c r="H41" i="15"/>
  <c r="D41" i="15"/>
  <c r="M40" i="15"/>
  <c r="K40" i="15"/>
  <c r="L40" i="15" s="1"/>
  <c r="H40" i="15"/>
  <c r="D40" i="15"/>
  <c r="M39" i="15"/>
  <c r="K39" i="15"/>
  <c r="L39" i="15" s="1"/>
  <c r="H39" i="15"/>
  <c r="D39" i="15"/>
  <c r="M38" i="15"/>
  <c r="K38" i="15"/>
  <c r="L38" i="15" s="1"/>
  <c r="H38" i="15"/>
  <c r="D38" i="15"/>
  <c r="M37" i="15"/>
  <c r="H37" i="15"/>
  <c r="D37" i="15"/>
  <c r="M36" i="15"/>
  <c r="M35" i="15"/>
  <c r="K35" i="15"/>
  <c r="L35" i="15" s="1"/>
  <c r="H35" i="15"/>
  <c r="D35" i="15"/>
  <c r="M34" i="15"/>
  <c r="L34" i="15"/>
  <c r="K34" i="15"/>
  <c r="H34" i="15"/>
  <c r="D34" i="15"/>
  <c r="M33" i="15"/>
  <c r="H33" i="15"/>
  <c r="D33" i="15"/>
  <c r="M32" i="15"/>
  <c r="H32" i="15"/>
  <c r="D32" i="15"/>
  <c r="M31" i="15"/>
  <c r="K31" i="15"/>
  <c r="L31" i="15" s="1"/>
  <c r="H31" i="15"/>
  <c r="D31" i="15"/>
  <c r="M30" i="15"/>
  <c r="H30" i="15"/>
  <c r="D30" i="15"/>
  <c r="M29" i="15"/>
  <c r="K29" i="15"/>
  <c r="L29" i="15" s="1"/>
  <c r="H29" i="15"/>
  <c r="D29" i="15"/>
  <c r="M28" i="15"/>
  <c r="M27" i="15"/>
  <c r="M26" i="15"/>
  <c r="K26" i="15"/>
  <c r="L26" i="15" s="1"/>
  <c r="H26" i="15"/>
  <c r="D26" i="15"/>
  <c r="M25" i="15"/>
  <c r="K25" i="15"/>
  <c r="L25" i="15" s="1"/>
  <c r="H25" i="15"/>
  <c r="D25" i="15"/>
  <c r="M24" i="15"/>
  <c r="K24" i="15"/>
  <c r="L24" i="15" s="1"/>
  <c r="H24" i="15"/>
  <c r="D24" i="15"/>
  <c r="M23" i="15"/>
  <c r="K23" i="15"/>
  <c r="L23" i="15" s="1"/>
  <c r="H23" i="15"/>
  <c r="D23" i="15"/>
  <c r="M22" i="15"/>
  <c r="K22" i="15"/>
  <c r="L22" i="15" s="1"/>
  <c r="H22" i="15"/>
  <c r="D22" i="15"/>
  <c r="M21" i="15"/>
  <c r="L21" i="15"/>
  <c r="K21" i="15"/>
  <c r="H21" i="15"/>
  <c r="D21" i="15"/>
  <c r="M20" i="15"/>
  <c r="K20" i="15"/>
  <c r="L20" i="15" s="1"/>
  <c r="H20" i="15"/>
  <c r="D20" i="15"/>
  <c r="M19" i="15"/>
  <c r="K19" i="15"/>
  <c r="L19" i="15" s="1"/>
  <c r="H19" i="15"/>
  <c r="D19" i="15"/>
  <c r="M18" i="15"/>
  <c r="K18" i="15"/>
  <c r="L18" i="15" s="1"/>
  <c r="H18" i="15"/>
  <c r="D18" i="15"/>
  <c r="M17" i="15"/>
  <c r="K17" i="15"/>
  <c r="L17" i="15" s="1"/>
  <c r="H17" i="15"/>
  <c r="D17" i="15"/>
  <c r="M16" i="15"/>
  <c r="H16" i="15"/>
  <c r="D16" i="15"/>
  <c r="M15" i="15"/>
  <c r="K15" i="15"/>
  <c r="L15" i="15" s="1"/>
  <c r="H15" i="15"/>
  <c r="D15" i="15"/>
  <c r="M14" i="15"/>
  <c r="K14" i="15"/>
  <c r="L14" i="15" s="1"/>
  <c r="H14" i="15"/>
  <c r="D14" i="15"/>
  <c r="M13" i="15"/>
  <c r="K13" i="15"/>
  <c r="L13" i="15" s="1"/>
  <c r="H13" i="15"/>
  <c r="D13" i="15"/>
  <c r="M12" i="15"/>
  <c r="K12" i="15"/>
  <c r="L12" i="15" s="1"/>
  <c r="H12" i="15"/>
  <c r="D12" i="15"/>
  <c r="M11" i="15"/>
  <c r="K11" i="15"/>
  <c r="L11" i="15" s="1"/>
  <c r="H11" i="15"/>
  <c r="D11" i="15"/>
  <c r="M10" i="15"/>
  <c r="K10" i="15"/>
  <c r="L10" i="15" s="1"/>
  <c r="H10" i="15"/>
  <c r="D10" i="15"/>
  <c r="M9" i="15"/>
  <c r="K9" i="15"/>
  <c r="L9" i="15" s="1"/>
  <c r="H9" i="15"/>
  <c r="D9" i="15"/>
  <c r="M8" i="15"/>
  <c r="K8" i="15"/>
  <c r="L8" i="15" s="1"/>
  <c r="H8" i="15"/>
  <c r="D8" i="15"/>
  <c r="M7" i="15"/>
  <c r="K7" i="15"/>
  <c r="L7" i="15" s="1"/>
  <c r="H7" i="15"/>
  <c r="D7" i="15"/>
  <c r="M6" i="15"/>
  <c r="K6" i="15"/>
  <c r="L6" i="15" s="1"/>
  <c r="H6" i="15"/>
  <c r="D6" i="15"/>
  <c r="K108" i="5"/>
  <c r="L108" i="5" s="1"/>
  <c r="G108" i="5"/>
  <c r="C108" i="16" l="1"/>
  <c r="D102" i="16"/>
  <c r="G108" i="16"/>
  <c r="G108" i="15"/>
  <c r="H108" i="15" s="1"/>
  <c r="H102" i="15"/>
  <c r="C108" i="5"/>
  <c r="H108" i="5" s="1"/>
  <c r="D108" i="15" l="1"/>
  <c r="M108" i="15"/>
  <c r="H108" i="16"/>
  <c r="M108" i="16"/>
  <c r="D108" i="16"/>
  <c r="M108" i="5"/>
  <c r="D108" i="5"/>
  <c r="J11" i="11" l="1"/>
  <c r="J5" i="11"/>
  <c r="J6" i="11"/>
  <c r="J7" i="11"/>
  <c r="J8" i="11"/>
  <c r="J9" i="11"/>
  <c r="J10" i="11"/>
  <c r="J12" i="11"/>
  <c r="J13" i="11"/>
  <c r="J14" i="11"/>
  <c r="J15" i="11"/>
  <c r="J16" i="11"/>
  <c r="J18" i="11"/>
  <c r="J19" i="11"/>
  <c r="J17" i="11" l="1"/>
  <c r="J20" i="11" s="1"/>
  <c r="J16" i="12" l="1"/>
  <c r="J15" i="12"/>
  <c r="H14" i="12"/>
  <c r="H17" i="12" s="1"/>
  <c r="G14" i="12"/>
  <c r="G17" i="12" s="1"/>
  <c r="E14" i="12"/>
  <c r="E17" i="12" s="1"/>
  <c r="D14" i="12"/>
  <c r="D17" i="12" s="1"/>
  <c r="J13" i="12"/>
  <c r="J12" i="12"/>
  <c r="J11" i="12"/>
  <c r="J10" i="12"/>
  <c r="J9" i="12"/>
  <c r="J8" i="12"/>
  <c r="J7" i="12"/>
  <c r="J6" i="12"/>
  <c r="J5" i="12"/>
  <c r="H17" i="11"/>
  <c r="H20" i="11" s="1"/>
  <c r="G17" i="11"/>
  <c r="G20" i="11" s="1"/>
  <c r="E17" i="11"/>
  <c r="E20" i="11" s="1"/>
  <c r="D17" i="11"/>
  <c r="J14" i="12" l="1"/>
  <c r="J17" i="12" s="1"/>
  <c r="J19" i="12" s="1"/>
  <c r="D20" i="11"/>
  <c r="K17" i="10"/>
  <c r="L17" i="10" s="1"/>
  <c r="K18" i="10"/>
  <c r="L18" i="10" s="1"/>
  <c r="M17" i="10"/>
  <c r="Q17" i="10" s="1"/>
  <c r="H17" i="10"/>
  <c r="D17" i="10"/>
  <c r="M16" i="10"/>
  <c r="Q16" i="10" s="1"/>
  <c r="K16" i="10"/>
  <c r="L16" i="10" s="1"/>
  <c r="H16" i="10"/>
  <c r="D16" i="10"/>
  <c r="P15" i="10"/>
  <c r="P18" i="10" s="1"/>
  <c r="K15" i="10"/>
  <c r="L15" i="10" s="1"/>
  <c r="G15" i="10"/>
  <c r="G18" i="10" s="1"/>
  <c r="C15" i="10"/>
  <c r="C18" i="10" s="1"/>
  <c r="M14" i="10"/>
  <c r="Q14" i="10" s="1"/>
  <c r="K14" i="10"/>
  <c r="L14" i="10" s="1"/>
  <c r="H14" i="10"/>
  <c r="D14" i="10"/>
  <c r="M13" i="10"/>
  <c r="Q13" i="10" s="1"/>
  <c r="K13" i="10"/>
  <c r="L13" i="10" s="1"/>
  <c r="H13" i="10"/>
  <c r="D13" i="10"/>
  <c r="M12" i="10"/>
  <c r="Q12" i="10" s="1"/>
  <c r="K12" i="10"/>
  <c r="L12" i="10" s="1"/>
  <c r="H12" i="10"/>
  <c r="D12" i="10"/>
  <c r="M11" i="10"/>
  <c r="Q11" i="10" s="1"/>
  <c r="K11" i="10"/>
  <c r="L11" i="10" s="1"/>
  <c r="H11" i="10"/>
  <c r="D11" i="10"/>
  <c r="M10" i="10"/>
  <c r="Q10" i="10" s="1"/>
  <c r="K10" i="10"/>
  <c r="L10" i="10" s="1"/>
  <c r="H10" i="10"/>
  <c r="D10" i="10"/>
  <c r="M9" i="10"/>
  <c r="Q9" i="10" s="1"/>
  <c r="K9" i="10"/>
  <c r="L9" i="10" s="1"/>
  <c r="H9" i="10"/>
  <c r="D9" i="10"/>
  <c r="M8" i="10"/>
  <c r="Q8" i="10" s="1"/>
  <c r="K8" i="10"/>
  <c r="L8" i="10" s="1"/>
  <c r="H8" i="10"/>
  <c r="D8" i="10"/>
  <c r="M7" i="10"/>
  <c r="Q7" i="10" s="1"/>
  <c r="K7" i="10"/>
  <c r="L7" i="10" s="1"/>
  <c r="H7" i="10"/>
  <c r="D7" i="10"/>
  <c r="M6" i="10"/>
  <c r="Q6" i="10" s="1"/>
  <c r="K6" i="10"/>
  <c r="L6" i="10" s="1"/>
  <c r="H6" i="10"/>
  <c r="D6" i="10"/>
  <c r="P15" i="9"/>
  <c r="P18" i="9" s="1"/>
  <c r="D19" i="12" l="1"/>
  <c r="H19" i="12"/>
  <c r="E19" i="12"/>
  <c r="G19" i="12"/>
  <c r="G22" i="11"/>
  <c r="D22" i="11"/>
  <c r="H22" i="11"/>
  <c r="E22" i="11"/>
  <c r="J22" i="11"/>
  <c r="M15" i="10"/>
  <c r="Q15" i="10" s="1"/>
  <c r="D18" i="10"/>
  <c r="M18" i="10"/>
  <c r="Q18" i="10" s="1"/>
  <c r="H18" i="10"/>
  <c r="D15" i="10"/>
  <c r="H15" i="10"/>
  <c r="K18" i="9"/>
  <c r="L18" i="9" s="1"/>
  <c r="M17" i="9"/>
  <c r="Q17" i="9" s="1"/>
  <c r="M16" i="9"/>
  <c r="Q16" i="9" s="1"/>
  <c r="K16" i="9"/>
  <c r="L16" i="9" s="1"/>
  <c r="K15" i="9"/>
  <c r="L15" i="9" s="1"/>
  <c r="G15" i="9"/>
  <c r="C15" i="9"/>
  <c r="M14" i="9"/>
  <c r="Q14" i="9" s="1"/>
  <c r="K14" i="9"/>
  <c r="L14" i="9" s="1"/>
  <c r="M13" i="9"/>
  <c r="Q13" i="9" s="1"/>
  <c r="K13" i="9"/>
  <c r="L13" i="9" s="1"/>
  <c r="M12" i="9"/>
  <c r="Q12" i="9" s="1"/>
  <c r="K12" i="9"/>
  <c r="L12" i="9" s="1"/>
  <c r="M11" i="9"/>
  <c r="Q11" i="9" s="1"/>
  <c r="K11" i="9"/>
  <c r="L11" i="9" s="1"/>
  <c r="M10" i="9"/>
  <c r="Q10" i="9" s="1"/>
  <c r="K10" i="9"/>
  <c r="L10" i="9" s="1"/>
  <c r="M9" i="9"/>
  <c r="Q9" i="9" s="1"/>
  <c r="K9" i="9"/>
  <c r="L9" i="9" s="1"/>
  <c r="M8" i="9"/>
  <c r="Q8" i="9" s="1"/>
  <c r="K8" i="9"/>
  <c r="L8" i="9" s="1"/>
  <c r="M7" i="9"/>
  <c r="Q7" i="9" s="1"/>
  <c r="K7" i="9"/>
  <c r="L7" i="9" s="1"/>
  <c r="M6" i="9"/>
  <c r="Q6" i="9" s="1"/>
  <c r="K6" i="9"/>
  <c r="L6" i="9" s="1"/>
  <c r="D10" i="9" l="1"/>
  <c r="H10" i="9"/>
  <c r="H14" i="9"/>
  <c r="D14" i="9"/>
  <c r="G18" i="9"/>
  <c r="H15" i="9"/>
  <c r="H6" i="9"/>
  <c r="D6" i="9"/>
  <c r="H7" i="9"/>
  <c r="D7" i="9"/>
  <c r="D11" i="9"/>
  <c r="H11" i="9"/>
  <c r="D8" i="9"/>
  <c r="H8" i="9"/>
  <c r="D12" i="9"/>
  <c r="H12" i="9"/>
  <c r="D16" i="9"/>
  <c r="H16" i="9"/>
  <c r="C18" i="9"/>
  <c r="D15" i="9"/>
  <c r="D9" i="9"/>
  <c r="H9" i="9"/>
  <c r="H13" i="9"/>
  <c r="D13" i="9"/>
  <c r="D17" i="9"/>
  <c r="H17" i="9"/>
  <c r="M15" i="9"/>
  <c r="Q15" i="9" s="1"/>
  <c r="M18" i="9" l="1"/>
  <c r="Q18" i="9" s="1"/>
  <c r="H18" i="9" s="1"/>
  <c r="D18" i="9" l="1"/>
</calcChain>
</file>

<file path=xl/sharedStrings.xml><?xml version="1.0" encoding="utf-8"?>
<sst xmlns="http://schemas.openxmlformats.org/spreadsheetml/2006/main" count="494" uniqueCount="71">
  <si>
    <t>Administrative Services</t>
  </si>
  <si>
    <t>Nursing and Midwifery</t>
  </si>
  <si>
    <t>Support Services</t>
  </si>
  <si>
    <t>Allied Health Profession</t>
  </si>
  <si>
    <t>Consultant</t>
  </si>
  <si>
    <t>Healthcare Sciences</t>
  </si>
  <si>
    <t>Other Therapeutic</t>
  </si>
  <si>
    <t>8A</t>
  </si>
  <si>
    <t>Training Grades</t>
  </si>
  <si>
    <t>Other</t>
  </si>
  <si>
    <t>8B</t>
  </si>
  <si>
    <t>Dental Support</t>
  </si>
  <si>
    <t>Medical Support</t>
  </si>
  <si>
    <t>Personal and Social Care</t>
  </si>
  <si>
    <t>8D</t>
  </si>
  <si>
    <t>8C</t>
  </si>
  <si>
    <t>White</t>
  </si>
  <si>
    <t>Band</t>
  </si>
  <si>
    <t>Gender:</t>
  </si>
  <si>
    <t>Job Family</t>
  </si>
  <si>
    <t>F-GC</t>
  </si>
  <si>
    <t>F-GC as % of JF total</t>
  </si>
  <si>
    <t>F-GC average BHR</t>
  </si>
  <si>
    <t>M-GC</t>
  </si>
  <si>
    <t>M-GC as % of JF total</t>
  </si>
  <si>
    <t>M-GC average BHR</t>
  </si>
  <si>
    <t>BHR Variance (£)</t>
  </si>
  <si>
    <t>BHR Variance (%)</t>
  </si>
  <si>
    <t>Total GC</t>
  </si>
  <si>
    <t>Average BHR</t>
  </si>
  <si>
    <t>Agenda for Change Staff</t>
  </si>
  <si>
    <t>Medical and Dental Staff</t>
  </si>
  <si>
    <t>Senior Managers</t>
  </si>
  <si>
    <t>Total for Organisation</t>
  </si>
  <si>
    <t>F-GC = Female gender count</t>
  </si>
  <si>
    <t>M-GC = Male gender count</t>
  </si>
  <si>
    <t>JF = Job Family</t>
  </si>
  <si>
    <t>BHR = Basic Hourly Rate</t>
  </si>
  <si>
    <t>BHR Variance (£) = Male BHR less Female BHR</t>
  </si>
  <si>
    <t xml:space="preserve"> </t>
  </si>
  <si>
    <t>Total</t>
  </si>
  <si>
    <t>-</t>
  </si>
  <si>
    <t>Ethnicity:</t>
  </si>
  <si>
    <t>BME</t>
  </si>
  <si>
    <t>Disability:</t>
  </si>
  <si>
    <t>BME as % of JF total</t>
  </si>
  <si>
    <t>BME average BHR</t>
  </si>
  <si>
    <t>White average BHR</t>
  </si>
  <si>
    <t>Total (BME + White)</t>
  </si>
  <si>
    <t>Information not Available</t>
  </si>
  <si>
    <t>Total Average BHR</t>
  </si>
  <si>
    <t>Total Staff</t>
  </si>
  <si>
    <t>BHR Variance (£) = BME BHR less White BHR</t>
  </si>
  <si>
    <t>Declared Disability</t>
  </si>
  <si>
    <t>Declared No Disability</t>
  </si>
  <si>
    <t>DD = Declared Disability</t>
  </si>
  <si>
    <t>DND = Declared No Disability</t>
  </si>
  <si>
    <t>Total (DD + DND)</t>
  </si>
  <si>
    <t>DD as % of JF total</t>
  </si>
  <si>
    <t>DD average BHR</t>
  </si>
  <si>
    <t>DND as % of JF total</t>
  </si>
  <si>
    <t>DND average BHR</t>
  </si>
  <si>
    <t>White as % of JF total</t>
  </si>
  <si>
    <t>BHR Variance (£) = Declared a Disability BHR less Declared no Disability BHR</t>
  </si>
  <si>
    <t>Part-time</t>
  </si>
  <si>
    <t>Full-time</t>
  </si>
  <si>
    <t>Female</t>
  </si>
  <si>
    <t>Male</t>
  </si>
  <si>
    <t>% of Total</t>
  </si>
  <si>
    <t>Part-time/Full-time by Band:</t>
  </si>
  <si>
    <t>Part-time/Full-time by Job Family: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</si>
</sst>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8" tint="0.39991454817346722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</cellStyleXfs>
  <cellXfs count="57">
    <xf numFmtId="0" fontId="0" fillId="0" borderId="0" xfId="0"/>
    <xf numFmtId="0" fontId="5" fillId="0" borderId="0" xfId="2" applyFont="1"/>
    <xf numFmtId="0" fontId="5" fillId="0" borderId="0" xfId="2" applyFont="1" applyAlignment="1">
      <alignment horizontal="center"/>
    </xf>
    <xf numFmtId="4" fontId="5" fillId="0" borderId="0" xfId="2" applyNumberFormat="1" applyFont="1" applyAlignment="1">
      <alignment horizontal="center"/>
    </xf>
    <xf numFmtId="9" fontId="5" fillId="0" borderId="0" xfId="2" applyNumberFormat="1" applyFont="1" applyAlignment="1">
      <alignment horizontal="center"/>
    </xf>
    <xf numFmtId="0" fontId="5" fillId="2" borderId="0" xfId="2" applyFont="1" applyFill="1" applyAlignment="1">
      <alignment wrapText="1"/>
    </xf>
    <xf numFmtId="0" fontId="5" fillId="2" borderId="0" xfId="2" applyFont="1" applyFill="1" applyAlignment="1">
      <alignment horizontal="center" wrapText="1"/>
    </xf>
    <xf numFmtId="0" fontId="5" fillId="0" borderId="0" xfId="2" applyFont="1" applyAlignment="1">
      <alignment horizontal="center" wrapText="1"/>
    </xf>
    <xf numFmtId="4" fontId="5" fillId="2" borderId="0" xfId="2" applyNumberFormat="1" applyFont="1" applyFill="1" applyAlignment="1">
      <alignment horizontal="center" wrapText="1"/>
    </xf>
    <xf numFmtId="9" fontId="5" fillId="2" borderId="0" xfId="2" applyNumberFormat="1" applyFont="1" applyFill="1" applyAlignment="1">
      <alignment horizontal="center" wrapText="1"/>
    </xf>
    <xf numFmtId="0" fontId="5" fillId="0" borderId="0" xfId="2" applyFont="1" applyAlignment="1">
      <alignment wrapText="1"/>
    </xf>
    <xf numFmtId="0" fontId="5" fillId="2" borderId="0" xfId="2" applyFont="1" applyFill="1"/>
    <xf numFmtId="9" fontId="5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horizontal="center"/>
    </xf>
    <xf numFmtId="0" fontId="5" fillId="0" borderId="0" xfId="2" applyFont="1" applyAlignment="1">
      <alignment horizontal="left" indent="1"/>
    </xf>
    <xf numFmtId="0" fontId="6" fillId="0" borderId="0" xfId="2" applyFont="1"/>
    <xf numFmtId="0" fontId="6" fillId="0" borderId="0" xfId="2" applyFont="1" applyAlignment="1">
      <alignment wrapText="1"/>
    </xf>
    <xf numFmtId="0" fontId="6" fillId="2" borderId="0" xfId="2" applyFont="1" applyFill="1" applyAlignment="1">
      <alignment wrapText="1"/>
    </xf>
    <xf numFmtId="0" fontId="6" fillId="2" borderId="0" xfId="2" applyFont="1" applyFill="1" applyAlignment="1">
      <alignment horizontal="center" wrapText="1"/>
    </xf>
    <xf numFmtId="0" fontId="6" fillId="0" borderId="0" xfId="2" applyFont="1" applyAlignment="1">
      <alignment horizontal="center" wrapText="1"/>
    </xf>
    <xf numFmtId="4" fontId="6" fillId="2" borderId="0" xfId="2" applyNumberFormat="1" applyFont="1" applyFill="1" applyAlignment="1">
      <alignment horizontal="center" wrapText="1"/>
    </xf>
    <xf numFmtId="9" fontId="6" fillId="2" borderId="0" xfId="2" applyNumberFormat="1" applyFont="1" applyFill="1" applyAlignment="1">
      <alignment horizontal="center" wrapText="1"/>
    </xf>
    <xf numFmtId="0" fontId="6" fillId="2" borderId="0" xfId="2" applyFont="1" applyFill="1"/>
    <xf numFmtId="9" fontId="6" fillId="2" borderId="0" xfId="2" applyNumberFormat="1" applyFont="1" applyFill="1" applyAlignment="1">
      <alignment horizontal="center"/>
    </xf>
    <xf numFmtId="4" fontId="6" fillId="2" borderId="0" xfId="2" applyNumberFormat="1" applyFont="1" applyFill="1" applyAlignment="1">
      <alignment horizontal="center"/>
    </xf>
    <xf numFmtId="2" fontId="5" fillId="0" borderId="0" xfId="2" applyNumberFormat="1" applyFont="1"/>
    <xf numFmtId="2" fontId="5" fillId="0" borderId="0" xfId="2" applyNumberFormat="1" applyFont="1" applyAlignment="1">
      <alignment horizontal="center"/>
    </xf>
    <xf numFmtId="0" fontId="5" fillId="3" borderId="0" xfId="2" applyFont="1" applyFill="1" applyAlignment="1">
      <alignment horizontal="center" wrapText="1"/>
    </xf>
    <xf numFmtId="2" fontId="5" fillId="3" borderId="0" xfId="2" applyNumberFormat="1" applyFont="1" applyFill="1" applyAlignment="1">
      <alignment horizontal="center" wrapText="1"/>
    </xf>
    <xf numFmtId="0" fontId="5" fillId="3" borderId="0" xfId="2" applyFont="1" applyFill="1"/>
    <xf numFmtId="2" fontId="5" fillId="3" borderId="0" xfId="2" applyNumberFormat="1" applyFont="1" applyFill="1" applyAlignment="1">
      <alignment horizontal="center"/>
    </xf>
    <xf numFmtId="164" fontId="5" fillId="0" borderId="0" xfId="3" applyNumberFormat="1" applyFont="1"/>
    <xf numFmtId="0" fontId="0" fillId="0" borderId="0" xfId="0" applyAlignment="1">
      <alignment wrapText="1"/>
    </xf>
    <xf numFmtId="3" fontId="5" fillId="2" borderId="0" xfId="2" applyNumberFormat="1" applyFont="1" applyFill="1" applyAlignment="1">
      <alignment horizontal="center" wrapText="1"/>
    </xf>
    <xf numFmtId="3" fontId="0" fillId="0" borderId="0" xfId="0" applyNumberFormat="1"/>
    <xf numFmtId="3" fontId="5" fillId="0" borderId="0" xfId="2" applyNumberFormat="1" applyFont="1" applyAlignment="1">
      <alignment horizontal="center" wrapText="1"/>
    </xf>
    <xf numFmtId="3" fontId="5" fillId="0" borderId="0" xfId="2" applyNumberFormat="1" applyFont="1"/>
    <xf numFmtId="3" fontId="5" fillId="2" borderId="0" xfId="2" applyNumberFormat="1" applyFont="1" applyFill="1"/>
    <xf numFmtId="3" fontId="5" fillId="0" borderId="0" xfId="2" applyNumberFormat="1" applyFont="1" applyAlignment="1">
      <alignment horizontal="right"/>
    </xf>
    <xf numFmtId="3" fontId="5" fillId="2" borderId="0" xfId="2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164" fontId="5" fillId="2" borderId="0" xfId="2" applyNumberFormat="1" applyFont="1" applyFill="1" applyAlignment="1">
      <alignment horizontal="right"/>
    </xf>
    <xf numFmtId="164" fontId="5" fillId="0" borderId="0" xfId="2" applyNumberFormat="1" applyFont="1"/>
    <xf numFmtId="0" fontId="8" fillId="0" borderId="0" xfId="0" applyFont="1"/>
    <xf numFmtId="165" fontId="5" fillId="0" borderId="0" xfId="2" applyNumberFormat="1" applyFont="1"/>
    <xf numFmtId="165" fontId="0" fillId="0" borderId="0" xfId="0" applyNumberFormat="1"/>
    <xf numFmtId="165" fontId="5" fillId="0" borderId="0" xfId="2" applyNumberFormat="1" applyFont="1" applyAlignment="1">
      <alignment horizontal="center" wrapText="1"/>
    </xf>
    <xf numFmtId="0" fontId="6" fillId="4" borderId="0" xfId="2" applyFont="1" applyFill="1"/>
    <xf numFmtId="9" fontId="6" fillId="0" borderId="0" xfId="2" applyNumberFormat="1" applyFont="1" applyAlignment="1">
      <alignment horizontal="center"/>
    </xf>
    <xf numFmtId="4" fontId="6" fillId="4" borderId="0" xfId="2" applyNumberFormat="1" applyFont="1" applyFill="1" applyAlignment="1">
      <alignment horizontal="center"/>
    </xf>
    <xf numFmtId="4" fontId="6" fillId="0" borderId="0" xfId="2" applyNumberFormat="1" applyFont="1" applyAlignment="1">
      <alignment horizontal="center"/>
    </xf>
    <xf numFmtId="0" fontId="5" fillId="4" borderId="0" xfId="2" applyFont="1" applyFill="1"/>
    <xf numFmtId="4" fontId="5" fillId="4" borderId="0" xfId="2" applyNumberFormat="1" applyFont="1" applyFill="1" applyAlignment="1">
      <alignment horizontal="center"/>
    </xf>
    <xf numFmtId="0" fontId="5" fillId="4" borderId="0" xfId="2" applyFont="1" applyFill="1" applyAlignment="1">
      <alignment horizontal="right"/>
    </xf>
    <xf numFmtId="0" fontId="5" fillId="2" borderId="0" xfId="2" applyFont="1" applyFill="1" applyAlignment="1">
      <alignment horizontal="left" wrapText="1"/>
    </xf>
    <xf numFmtId="3" fontId="5" fillId="2" borderId="1" xfId="2" applyNumberFormat="1" applyFont="1" applyFill="1" applyBorder="1" applyAlignment="1">
      <alignment horizontal="center" wrapText="1"/>
    </xf>
    <xf numFmtId="3" fontId="5" fillId="2" borderId="0" xfId="2" applyNumberFormat="1" applyFont="1" applyFill="1" applyAlignment="1">
      <alignment horizont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showGridLines="0" workbookViewId="0">
      <pane xSplit="1" ySplit="5" topLeftCell="B99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8.90625" defaultRowHeight="14" x14ac:dyDescent="0.3"/>
  <cols>
    <col min="1" max="1" width="8.90625" style="1"/>
    <col min="2" max="2" width="38.90625" style="1" bestFit="1" customWidth="1"/>
    <col min="3" max="3" width="8.90625" style="1"/>
    <col min="4" max="4" width="10" style="2" customWidth="1"/>
    <col min="5" max="5" width="13.54296875" style="2" customWidth="1"/>
    <col min="6" max="6" width="1.81640625" style="1" customWidth="1"/>
    <col min="7" max="7" width="8.90625" style="1"/>
    <col min="8" max="8" width="11" style="2" customWidth="1"/>
    <col min="9" max="9" width="12.81640625" style="2" customWidth="1"/>
    <col min="10" max="10" width="1.81640625" style="1" customWidth="1"/>
    <col min="11" max="11" width="12.36328125" style="3" customWidth="1"/>
    <col min="12" max="12" width="12.1796875" style="4" customWidth="1"/>
    <col min="13" max="13" width="7" style="1" customWidth="1"/>
    <col min="14" max="14" width="9.90625" style="2" customWidth="1"/>
    <col min="15" max="16384" width="8.90625" style="1"/>
  </cols>
  <sheetData>
    <row r="1" spans="1:14" x14ac:dyDescent="0.3">
      <c r="A1" s="1" t="s">
        <v>39</v>
      </c>
    </row>
    <row r="4" spans="1:14" x14ac:dyDescent="0.3">
      <c r="B4" s="15" t="s">
        <v>18</v>
      </c>
    </row>
    <row r="5" spans="1:14" s="16" customFormat="1" ht="42" x14ac:dyDescent="0.3">
      <c r="B5" s="17" t="s">
        <v>19</v>
      </c>
      <c r="C5" s="18" t="s">
        <v>20</v>
      </c>
      <c r="D5" s="18" t="s">
        <v>21</v>
      </c>
      <c r="E5" s="18" t="s">
        <v>22</v>
      </c>
      <c r="F5" s="19"/>
      <c r="G5" s="18" t="s">
        <v>23</v>
      </c>
      <c r="H5" s="18" t="s">
        <v>24</v>
      </c>
      <c r="I5" s="18" t="s">
        <v>25</v>
      </c>
      <c r="J5" s="19"/>
      <c r="K5" s="20" t="s">
        <v>26</v>
      </c>
      <c r="L5" s="21" t="s">
        <v>27</v>
      </c>
      <c r="M5" s="18" t="s">
        <v>28</v>
      </c>
      <c r="N5" s="18" t="s">
        <v>29</v>
      </c>
    </row>
    <row r="6" spans="1:14" s="15" customFormat="1" x14ac:dyDescent="0.3">
      <c r="B6" s="15" t="s">
        <v>0</v>
      </c>
      <c r="C6" s="47">
        <v>4947</v>
      </c>
      <c r="D6" s="48">
        <f>C6/(C6+G6)</f>
        <v>0.82367632367632371</v>
      </c>
      <c r="E6" s="49">
        <v>17.169872751161435</v>
      </c>
      <c r="G6" s="47">
        <v>1059</v>
      </c>
      <c r="H6" s="48">
        <f>G6/(G6+C6)</f>
        <v>0.17632367632367632</v>
      </c>
      <c r="I6" s="49">
        <v>19.974067799811227</v>
      </c>
      <c r="K6" s="50">
        <f>I6-E6</f>
        <v>2.8041950486497917</v>
      </c>
      <c r="L6" s="48">
        <f>K6/I6</f>
        <v>0.14039178582723616</v>
      </c>
      <c r="M6" s="15">
        <f>C6+G6</f>
        <v>6006</v>
      </c>
      <c r="N6" s="49">
        <v>17.664318731268775</v>
      </c>
    </row>
    <row r="7" spans="1:14" x14ac:dyDescent="0.3">
      <c r="B7" s="14">
        <v>2</v>
      </c>
      <c r="C7" s="51">
        <v>1462</v>
      </c>
      <c r="D7" s="4">
        <f t="shared" ref="D7:D70" si="0">C7/(C7+G7)</f>
        <v>0.85098952270081485</v>
      </c>
      <c r="E7" s="52">
        <v>13.660672777017563</v>
      </c>
      <c r="G7" s="51">
        <v>256</v>
      </c>
      <c r="H7" s="4">
        <f t="shared" ref="H7:H70" si="1">G7/(G7+C7)</f>
        <v>0.1490104772991851</v>
      </c>
      <c r="I7" s="52">
        <v>13.636359374999977</v>
      </c>
      <c r="K7" s="3">
        <f t="shared" ref="K7:K70" si="2">I7-E7</f>
        <v>-2.4313402017586583E-2</v>
      </c>
      <c r="L7" s="4">
        <f t="shared" ref="L7:L70" si="3">K7/I7</f>
        <v>-1.7829833718053228E-3</v>
      </c>
      <c r="M7" s="1">
        <f t="shared" ref="M7:M70" si="4">C7+G7</f>
        <v>1718</v>
      </c>
      <c r="N7" s="52">
        <v>13.657049825378088</v>
      </c>
    </row>
    <row r="8" spans="1:14" x14ac:dyDescent="0.3">
      <c r="B8" s="14">
        <v>3</v>
      </c>
      <c r="C8" s="51">
        <v>776</v>
      </c>
      <c r="D8" s="4">
        <f t="shared" si="0"/>
        <v>0.83530678148546822</v>
      </c>
      <c r="E8" s="52">
        <v>14.814711340206058</v>
      </c>
      <c r="G8" s="51">
        <v>153</v>
      </c>
      <c r="H8" s="4">
        <f t="shared" si="1"/>
        <v>0.16469321851453175</v>
      </c>
      <c r="I8" s="52">
        <v>14.724992156862772</v>
      </c>
      <c r="K8" s="3">
        <f t="shared" si="2"/>
        <v>-8.9719183343285991E-2</v>
      </c>
      <c r="L8" s="4">
        <f t="shared" si="3"/>
        <v>-6.0929868340521467E-3</v>
      </c>
      <c r="M8" s="1">
        <f t="shared" si="4"/>
        <v>929</v>
      </c>
      <c r="N8" s="52">
        <v>14.799935199138718</v>
      </c>
    </row>
    <row r="9" spans="1:14" x14ac:dyDescent="0.3">
      <c r="B9" s="14">
        <v>4</v>
      </c>
      <c r="C9" s="51">
        <v>1648</v>
      </c>
      <c r="D9" s="4">
        <f t="shared" si="0"/>
        <v>0.90499725425590338</v>
      </c>
      <c r="E9" s="52">
        <v>16.121320388349925</v>
      </c>
      <c r="G9" s="51">
        <v>173</v>
      </c>
      <c r="H9" s="4">
        <f t="shared" si="1"/>
        <v>9.5002745744096645E-2</v>
      </c>
      <c r="I9" s="52">
        <v>15.856036994219657</v>
      </c>
      <c r="K9" s="3">
        <f t="shared" si="2"/>
        <v>-0.26528339413026814</v>
      </c>
      <c r="L9" s="4">
        <f t="shared" si="3"/>
        <v>-1.6730750201136489E-2</v>
      </c>
      <c r="M9" s="1">
        <f t="shared" si="4"/>
        <v>1821</v>
      </c>
      <c r="N9" s="52">
        <v>16.096117737507321</v>
      </c>
    </row>
    <row r="10" spans="1:14" x14ac:dyDescent="0.3">
      <c r="B10" s="14">
        <v>5</v>
      </c>
      <c r="C10" s="51">
        <v>381</v>
      </c>
      <c r="D10" s="4">
        <f t="shared" si="0"/>
        <v>0.73410404624277459</v>
      </c>
      <c r="E10" s="52">
        <v>19.126727821522195</v>
      </c>
      <c r="G10" s="51">
        <v>138</v>
      </c>
      <c r="H10" s="4">
        <f t="shared" si="1"/>
        <v>0.26589595375722541</v>
      </c>
      <c r="I10" s="52">
        <v>18.980405072463761</v>
      </c>
      <c r="K10" s="3">
        <f t="shared" si="2"/>
        <v>-0.14632274905843445</v>
      </c>
      <c r="L10" s="4">
        <f t="shared" si="3"/>
        <v>-7.7091478553698196E-3</v>
      </c>
      <c r="M10" s="1">
        <f t="shared" si="4"/>
        <v>519</v>
      </c>
      <c r="N10" s="52">
        <v>19.087821194604931</v>
      </c>
    </row>
    <row r="11" spans="1:14" x14ac:dyDescent="0.3">
      <c r="B11" s="14">
        <v>6</v>
      </c>
      <c r="C11" s="51">
        <v>291</v>
      </c>
      <c r="D11" s="4">
        <f t="shared" si="0"/>
        <v>0.67205542725173206</v>
      </c>
      <c r="E11" s="52">
        <v>23.156653951890004</v>
      </c>
      <c r="G11" s="51">
        <v>142</v>
      </c>
      <c r="H11" s="4">
        <f t="shared" si="1"/>
        <v>0.32794457274826788</v>
      </c>
      <c r="I11" s="52">
        <v>23.390484507042238</v>
      </c>
      <c r="K11" s="3">
        <f t="shared" si="2"/>
        <v>0.23383055515223461</v>
      </c>
      <c r="L11" s="4">
        <f t="shared" si="3"/>
        <v>9.9968239256367098E-3</v>
      </c>
      <c r="M11" s="1">
        <f t="shared" si="4"/>
        <v>433</v>
      </c>
      <c r="N11" s="52">
        <v>23.233337413394995</v>
      </c>
    </row>
    <row r="12" spans="1:14" x14ac:dyDescent="0.3">
      <c r="B12" s="14">
        <v>7</v>
      </c>
      <c r="C12" s="51">
        <v>207</v>
      </c>
      <c r="D12" s="4">
        <f t="shared" si="0"/>
        <v>0.66990291262135926</v>
      </c>
      <c r="E12" s="52">
        <v>27.735659903381656</v>
      </c>
      <c r="G12" s="51">
        <v>102</v>
      </c>
      <c r="H12" s="4">
        <f t="shared" si="1"/>
        <v>0.3300970873786408</v>
      </c>
      <c r="I12" s="52">
        <v>28.020345098039254</v>
      </c>
      <c r="K12" s="3">
        <f t="shared" si="2"/>
        <v>0.28468519465759812</v>
      </c>
      <c r="L12" s="4">
        <f t="shared" si="3"/>
        <v>1.015994605567935E-2</v>
      </c>
      <c r="M12" s="1">
        <f t="shared" si="4"/>
        <v>309</v>
      </c>
      <c r="N12" s="52">
        <v>27.829633656957917</v>
      </c>
    </row>
    <row r="13" spans="1:14" x14ac:dyDescent="0.3">
      <c r="B13" s="14" t="s">
        <v>7</v>
      </c>
      <c r="C13" s="51">
        <v>53</v>
      </c>
      <c r="D13" s="4">
        <f t="shared" si="0"/>
        <v>0.63855421686746983</v>
      </c>
      <c r="E13" s="52">
        <v>32.240084905660368</v>
      </c>
      <c r="G13" s="51">
        <v>30</v>
      </c>
      <c r="H13" s="4">
        <f t="shared" si="1"/>
        <v>0.36144578313253012</v>
      </c>
      <c r="I13" s="52">
        <v>32.65146</v>
      </c>
      <c r="K13" s="3">
        <f t="shared" si="2"/>
        <v>0.4113750943396326</v>
      </c>
      <c r="L13" s="4">
        <f t="shared" si="3"/>
        <v>1.2598980086637247E-2</v>
      </c>
      <c r="M13" s="1">
        <f t="shared" si="4"/>
        <v>83</v>
      </c>
      <c r="N13" s="52">
        <v>32.388774698795174</v>
      </c>
    </row>
    <row r="14" spans="1:14" x14ac:dyDescent="0.3">
      <c r="B14" s="14" t="s">
        <v>10</v>
      </c>
      <c r="C14" s="51">
        <v>77</v>
      </c>
      <c r="D14" s="4">
        <f t="shared" si="0"/>
        <v>0.72641509433962259</v>
      </c>
      <c r="E14" s="52">
        <v>37.727100000000014</v>
      </c>
      <c r="G14" s="51">
        <v>29</v>
      </c>
      <c r="H14" s="4">
        <f t="shared" si="1"/>
        <v>0.27358490566037735</v>
      </c>
      <c r="I14" s="52">
        <v>37.678831034482755</v>
      </c>
      <c r="K14" s="3">
        <f t="shared" si="2"/>
        <v>-4.8268965517259232E-2</v>
      </c>
      <c r="L14" s="4">
        <f t="shared" si="3"/>
        <v>-1.2810632440556514E-3</v>
      </c>
      <c r="M14" s="1">
        <f t="shared" si="4"/>
        <v>106</v>
      </c>
      <c r="N14" s="52">
        <v>37.713894339622684</v>
      </c>
    </row>
    <row r="15" spans="1:14" x14ac:dyDescent="0.3">
      <c r="B15" s="14" t="s">
        <v>15</v>
      </c>
      <c r="C15" s="51">
        <v>27</v>
      </c>
      <c r="D15" s="4">
        <f t="shared" si="0"/>
        <v>0.6428571428571429</v>
      </c>
      <c r="E15" s="52">
        <v>44.033603703703683</v>
      </c>
      <c r="G15" s="51">
        <v>15</v>
      </c>
      <c r="H15" s="4">
        <f t="shared" si="1"/>
        <v>0.35714285714285715</v>
      </c>
      <c r="I15" s="52">
        <v>45.121566666666659</v>
      </c>
      <c r="K15" s="3">
        <f t="shared" si="2"/>
        <v>1.0879629629629761</v>
      </c>
      <c r="L15" s="4">
        <f t="shared" si="3"/>
        <v>2.4111817105116243E-2</v>
      </c>
      <c r="M15" s="1">
        <f t="shared" si="4"/>
        <v>42</v>
      </c>
      <c r="N15" s="52">
        <v>44.422161904761872</v>
      </c>
    </row>
    <row r="16" spans="1:14" x14ac:dyDescent="0.3">
      <c r="B16" s="14" t="s">
        <v>14</v>
      </c>
      <c r="C16" s="51">
        <v>22</v>
      </c>
      <c r="D16" s="4">
        <f t="shared" si="0"/>
        <v>0.53658536585365857</v>
      </c>
      <c r="E16" s="52">
        <v>52.293836363636366</v>
      </c>
      <c r="G16" s="51">
        <v>19</v>
      </c>
      <c r="H16" s="4">
        <f t="shared" si="1"/>
        <v>0.46341463414634149</v>
      </c>
      <c r="I16" s="52">
        <v>52.404794736842099</v>
      </c>
      <c r="K16" s="3">
        <f t="shared" si="2"/>
        <v>0.1109583732057331</v>
      </c>
      <c r="L16" s="4">
        <f t="shared" si="3"/>
        <v>2.1173324647663608E-3</v>
      </c>
      <c r="M16" s="1">
        <f t="shared" si="4"/>
        <v>41</v>
      </c>
      <c r="N16" s="52">
        <v>52.345256097561006</v>
      </c>
    </row>
    <row r="17" spans="2:14" x14ac:dyDescent="0.3">
      <c r="B17" s="14">
        <v>9</v>
      </c>
      <c r="C17" s="51">
        <v>3</v>
      </c>
      <c r="D17" s="4">
        <f>C17/(C17+G17)</f>
        <v>0.6</v>
      </c>
      <c r="E17" s="52">
        <v>61.023600000000009</v>
      </c>
      <c r="G17" s="51">
        <v>2</v>
      </c>
      <c r="H17" s="4">
        <f>G17/(G17+C17)</f>
        <v>0.4</v>
      </c>
      <c r="I17" s="52">
        <v>61.023600000000002</v>
      </c>
      <c r="K17" s="3">
        <f>I17-E17</f>
        <v>0</v>
      </c>
      <c r="L17" s="4">
        <f>K17/I17</f>
        <v>0</v>
      </c>
      <c r="M17" s="1">
        <f>C17+G17</f>
        <v>5</v>
      </c>
      <c r="N17" s="52">
        <v>61.023600000000002</v>
      </c>
    </row>
    <row r="18" spans="2:14" s="15" customFormat="1" x14ac:dyDescent="0.3">
      <c r="B18" s="15" t="s">
        <v>3</v>
      </c>
      <c r="C18" s="47">
        <v>2968</v>
      </c>
      <c r="D18" s="48">
        <f t="shared" si="0"/>
        <v>0.85189437428243397</v>
      </c>
      <c r="E18" s="49">
        <v>22.805431367924935</v>
      </c>
      <c r="G18" s="47">
        <v>516</v>
      </c>
      <c r="H18" s="48">
        <f t="shared" si="1"/>
        <v>0.14810562571756603</v>
      </c>
      <c r="I18" s="49">
        <v>22.146588953488415</v>
      </c>
      <c r="K18" s="50">
        <f t="shared" si="2"/>
        <v>-0.65884241443652058</v>
      </c>
      <c r="L18" s="48">
        <f t="shared" si="3"/>
        <v>-2.9749159828640029E-2</v>
      </c>
      <c r="M18" s="15">
        <f t="shared" si="4"/>
        <v>3484</v>
      </c>
      <c r="N18" s="49">
        <v>22.707853099885224</v>
      </c>
    </row>
    <row r="19" spans="2:14" x14ac:dyDescent="0.3">
      <c r="B19" s="14">
        <v>2</v>
      </c>
      <c r="C19" s="51">
        <v>13</v>
      </c>
      <c r="D19" s="4">
        <f t="shared" si="0"/>
        <v>0.8125</v>
      </c>
      <c r="E19" s="52">
        <v>13.52086153846154</v>
      </c>
      <c r="G19" s="51">
        <v>3</v>
      </c>
      <c r="H19" s="4">
        <f t="shared" si="1"/>
        <v>0.1875</v>
      </c>
      <c r="I19" s="52">
        <v>13.872</v>
      </c>
      <c r="K19" s="3">
        <f t="shared" si="2"/>
        <v>0.35113846153845962</v>
      </c>
      <c r="L19" s="4">
        <f t="shared" si="3"/>
        <v>2.5312749534202685E-2</v>
      </c>
      <c r="M19" s="1">
        <f t="shared" si="4"/>
        <v>16</v>
      </c>
      <c r="N19" s="52">
        <v>13.586700000000004</v>
      </c>
    </row>
    <row r="20" spans="2:14" x14ac:dyDescent="0.3">
      <c r="B20" s="14">
        <v>3</v>
      </c>
      <c r="C20" s="51">
        <v>283</v>
      </c>
      <c r="D20" s="4">
        <f t="shared" si="0"/>
        <v>0.81556195965417866</v>
      </c>
      <c r="E20" s="52">
        <v>14.843233922261531</v>
      </c>
      <c r="G20" s="51">
        <v>64</v>
      </c>
      <c r="H20" s="4">
        <f t="shared" si="1"/>
        <v>0.18443804034582131</v>
      </c>
      <c r="I20" s="52">
        <v>14.823493749999995</v>
      </c>
      <c r="K20" s="3">
        <f t="shared" si="2"/>
        <v>-1.9740172261535349E-2</v>
      </c>
      <c r="L20" s="4">
        <f t="shared" si="3"/>
        <v>-1.3316814911825598E-3</v>
      </c>
      <c r="M20" s="1">
        <f t="shared" si="4"/>
        <v>347</v>
      </c>
      <c r="N20" s="52">
        <v>14.839593083573485</v>
      </c>
    </row>
    <row r="21" spans="2:14" x14ac:dyDescent="0.3">
      <c r="B21" s="14">
        <v>4</v>
      </c>
      <c r="C21" s="51">
        <v>178</v>
      </c>
      <c r="D21" s="4">
        <f t="shared" si="0"/>
        <v>0.89898989898989901</v>
      </c>
      <c r="E21" s="52">
        <v>15.902241573033718</v>
      </c>
      <c r="G21" s="51">
        <v>20</v>
      </c>
      <c r="H21" s="4">
        <f t="shared" si="1"/>
        <v>0.10101010101010101</v>
      </c>
      <c r="I21" s="52">
        <v>15.952069999999997</v>
      </c>
      <c r="K21" s="3">
        <f t="shared" si="2"/>
        <v>4.9828426966278982E-2</v>
      </c>
      <c r="L21" s="4">
        <f t="shared" si="3"/>
        <v>3.1236339212578046E-3</v>
      </c>
      <c r="M21" s="1">
        <f t="shared" si="4"/>
        <v>198</v>
      </c>
      <c r="N21" s="52">
        <v>15.907274747474755</v>
      </c>
    </row>
    <row r="22" spans="2:14" x14ac:dyDescent="0.3">
      <c r="B22" s="14">
        <v>5</v>
      </c>
      <c r="C22" s="51">
        <v>458</v>
      </c>
      <c r="D22" s="4">
        <f t="shared" si="0"/>
        <v>0.77758913412563668</v>
      </c>
      <c r="E22" s="52">
        <v>17.666029912663646</v>
      </c>
      <c r="G22" s="51">
        <v>131</v>
      </c>
      <c r="H22" s="4">
        <f t="shared" si="1"/>
        <v>0.22241086587436332</v>
      </c>
      <c r="I22" s="52">
        <v>18.376759541984729</v>
      </c>
      <c r="K22" s="3">
        <f t="shared" si="2"/>
        <v>0.71072962932108297</v>
      </c>
      <c r="L22" s="4">
        <f t="shared" si="3"/>
        <v>3.8675460039475633E-2</v>
      </c>
      <c r="M22" s="1">
        <f t="shared" si="4"/>
        <v>589</v>
      </c>
      <c r="N22" s="52">
        <v>17.824103904923582</v>
      </c>
    </row>
    <row r="23" spans="2:14" x14ac:dyDescent="0.3">
      <c r="B23" s="14">
        <v>6</v>
      </c>
      <c r="C23" s="51">
        <v>1264</v>
      </c>
      <c r="D23" s="4">
        <f t="shared" si="0"/>
        <v>0.87961029923451639</v>
      </c>
      <c r="E23" s="52">
        <v>23.746230300632917</v>
      </c>
      <c r="G23" s="51">
        <v>173</v>
      </c>
      <c r="H23" s="4">
        <f t="shared" si="1"/>
        <v>0.12038970076548365</v>
      </c>
      <c r="I23" s="52">
        <v>23.38075202312136</v>
      </c>
      <c r="K23" s="3">
        <f t="shared" si="2"/>
        <v>-0.36547827751155637</v>
      </c>
      <c r="L23" s="4">
        <f t="shared" si="3"/>
        <v>-1.5631587775711098E-2</v>
      </c>
      <c r="M23" s="1">
        <f t="shared" si="4"/>
        <v>1437</v>
      </c>
      <c r="N23" s="52">
        <v>23.70223048016706</v>
      </c>
    </row>
    <row r="24" spans="2:14" x14ac:dyDescent="0.3">
      <c r="B24" s="14">
        <v>7</v>
      </c>
      <c r="C24" s="51">
        <v>638</v>
      </c>
      <c r="D24" s="4">
        <f t="shared" si="0"/>
        <v>0.87397260273972599</v>
      </c>
      <c r="E24" s="52">
        <v>27.769557680250962</v>
      </c>
      <c r="G24" s="51">
        <v>92</v>
      </c>
      <c r="H24" s="4">
        <f t="shared" si="1"/>
        <v>0.12602739726027398</v>
      </c>
      <c r="I24" s="52">
        <v>27.737245652173936</v>
      </c>
      <c r="K24" s="3">
        <f t="shared" si="2"/>
        <v>-3.2312028077026156E-2</v>
      </c>
      <c r="L24" s="4">
        <f t="shared" si="3"/>
        <v>-1.1649328301093827E-3</v>
      </c>
      <c r="M24" s="1">
        <f t="shared" si="4"/>
        <v>730</v>
      </c>
      <c r="N24" s="52">
        <v>27.765485479452121</v>
      </c>
    </row>
    <row r="25" spans="2:14" x14ac:dyDescent="0.3">
      <c r="B25" s="14" t="s">
        <v>7</v>
      </c>
      <c r="C25" s="51">
        <v>93</v>
      </c>
      <c r="D25" s="4">
        <f t="shared" si="0"/>
        <v>0.78813559322033899</v>
      </c>
      <c r="E25" s="52">
        <v>32.230534408602139</v>
      </c>
      <c r="G25" s="51">
        <v>25</v>
      </c>
      <c r="H25" s="4">
        <f t="shared" si="1"/>
        <v>0.21186440677966101</v>
      </c>
      <c r="I25" s="52">
        <v>32.056835999999997</v>
      </c>
      <c r="K25" s="3">
        <f t="shared" si="2"/>
        <v>-0.17369840860214225</v>
      </c>
      <c r="L25" s="4">
        <f t="shared" si="3"/>
        <v>-5.4184514217854272E-3</v>
      </c>
      <c r="M25" s="1">
        <f t="shared" si="4"/>
        <v>118</v>
      </c>
      <c r="N25" s="52">
        <v>32.193733898305098</v>
      </c>
    </row>
    <row r="26" spans="2:14" x14ac:dyDescent="0.3">
      <c r="B26" s="14" t="s">
        <v>10</v>
      </c>
      <c r="C26" s="51">
        <v>31</v>
      </c>
      <c r="D26" s="4">
        <f t="shared" si="0"/>
        <v>0.83783783783783783</v>
      </c>
      <c r="E26" s="52">
        <v>38.20122580645161</v>
      </c>
      <c r="G26" s="51">
        <v>6</v>
      </c>
      <c r="H26" s="4">
        <f t="shared" si="1"/>
        <v>0.16216216216216217</v>
      </c>
      <c r="I26" s="52">
        <v>37.649333333333338</v>
      </c>
      <c r="K26" s="3">
        <f t="shared" si="2"/>
        <v>-0.55189247311827216</v>
      </c>
      <c r="L26" s="4">
        <f t="shared" si="3"/>
        <v>-1.4658758183897159E-2</v>
      </c>
      <c r="M26" s="1">
        <f t="shared" si="4"/>
        <v>37</v>
      </c>
      <c r="N26" s="52">
        <v>38.111729729729717</v>
      </c>
    </row>
    <row r="27" spans="2:14" x14ac:dyDescent="0.3">
      <c r="B27" s="14" t="s">
        <v>15</v>
      </c>
      <c r="C27" s="51">
        <v>7</v>
      </c>
      <c r="D27" s="4">
        <f t="shared" si="0"/>
        <v>0.77777777777777779</v>
      </c>
      <c r="E27" s="52">
        <v>45.687042857142856</v>
      </c>
      <c r="G27" s="51">
        <v>2</v>
      </c>
      <c r="H27" s="4">
        <f t="shared" si="1"/>
        <v>0.22222222222222221</v>
      </c>
      <c r="I27" s="52">
        <v>43.454900000000002</v>
      </c>
      <c r="K27" s="3">
        <f t="shared" si="2"/>
        <v>-2.2321428571428541</v>
      </c>
      <c r="L27" s="4">
        <f t="shared" si="3"/>
        <v>-5.1366885141672265E-2</v>
      </c>
      <c r="M27" s="1">
        <f t="shared" si="4"/>
        <v>9</v>
      </c>
      <c r="N27" s="52">
        <v>45.191011111111116</v>
      </c>
    </row>
    <row r="28" spans="2:14" x14ac:dyDescent="0.3">
      <c r="B28" s="14" t="s">
        <v>14</v>
      </c>
      <c r="C28" s="51">
        <v>3</v>
      </c>
      <c r="D28" s="4">
        <f t="shared" si="0"/>
        <v>1</v>
      </c>
      <c r="E28" s="52">
        <v>51.591100000000004</v>
      </c>
      <c r="G28" s="51"/>
      <c r="H28" s="4">
        <f t="shared" si="1"/>
        <v>0</v>
      </c>
      <c r="I28" s="52" t="s">
        <v>41</v>
      </c>
      <c r="K28" s="3" t="s">
        <v>41</v>
      </c>
      <c r="L28" s="4" t="s">
        <v>41</v>
      </c>
      <c r="M28" s="1">
        <f t="shared" si="4"/>
        <v>3</v>
      </c>
      <c r="N28" s="52">
        <v>51.591100000000004</v>
      </c>
    </row>
    <row r="29" spans="2:14" s="15" customFormat="1" x14ac:dyDescent="0.3">
      <c r="B29" s="15" t="s">
        <v>11</v>
      </c>
      <c r="C29" s="47">
        <v>366</v>
      </c>
      <c r="D29" s="48">
        <f t="shared" si="0"/>
        <v>0.93129770992366412</v>
      </c>
      <c r="E29" s="49">
        <v>17.29599180327865</v>
      </c>
      <c r="G29" s="47">
        <v>27</v>
      </c>
      <c r="H29" s="48">
        <f t="shared" si="1"/>
        <v>6.8702290076335881E-2</v>
      </c>
      <c r="I29" s="49">
        <v>21.579785185185191</v>
      </c>
      <c r="K29" s="50">
        <f t="shared" si="2"/>
        <v>4.2837933819065412</v>
      </c>
      <c r="L29" s="48">
        <f t="shared" si="3"/>
        <v>0.19850954702030224</v>
      </c>
      <c r="M29" s="15">
        <f t="shared" si="4"/>
        <v>393</v>
      </c>
      <c r="N29" s="49">
        <v>17.590298218829513</v>
      </c>
    </row>
    <row r="30" spans="2:14" x14ac:dyDescent="0.3">
      <c r="B30" s="14">
        <v>2</v>
      </c>
      <c r="C30" s="51">
        <v>17</v>
      </c>
      <c r="D30" s="4">
        <f t="shared" si="0"/>
        <v>0.85</v>
      </c>
      <c r="E30" s="52">
        <v>13.613929411764708</v>
      </c>
      <c r="G30" s="51">
        <v>3</v>
      </c>
      <c r="H30" s="4">
        <f t="shared" si="1"/>
        <v>0.15</v>
      </c>
      <c r="I30" s="52">
        <v>13.872</v>
      </c>
      <c r="K30" s="3">
        <f t="shared" si="2"/>
        <v>0.25807058823529161</v>
      </c>
      <c r="L30" s="4">
        <f t="shared" si="3"/>
        <v>1.860370445756139E-2</v>
      </c>
      <c r="M30" s="1">
        <f t="shared" si="4"/>
        <v>20</v>
      </c>
      <c r="N30" s="52">
        <v>13.652640000000002</v>
      </c>
    </row>
    <row r="31" spans="2:14" x14ac:dyDescent="0.3">
      <c r="B31" s="14">
        <v>3</v>
      </c>
      <c r="C31" s="51">
        <v>48</v>
      </c>
      <c r="D31" s="4">
        <f t="shared" si="0"/>
        <v>0.92307692307692313</v>
      </c>
      <c r="E31" s="52">
        <v>14.187914583333329</v>
      </c>
      <c r="G31" s="51">
        <v>4</v>
      </c>
      <c r="H31" s="4">
        <f t="shared" si="1"/>
        <v>7.6923076923076927E-2</v>
      </c>
      <c r="I31" s="52">
        <v>14.754525000000001</v>
      </c>
      <c r="K31" s="3">
        <f t="shared" si="2"/>
        <v>0.56661041666667167</v>
      </c>
      <c r="L31" s="4">
        <f t="shared" si="3"/>
        <v>3.8402484435566146E-2</v>
      </c>
      <c r="M31" s="1">
        <f t="shared" si="4"/>
        <v>52</v>
      </c>
      <c r="N31" s="52">
        <v>14.231499999999995</v>
      </c>
    </row>
    <row r="32" spans="2:14" x14ac:dyDescent="0.3">
      <c r="B32" s="14">
        <v>4</v>
      </c>
      <c r="C32" s="51">
        <v>209</v>
      </c>
      <c r="D32" s="4">
        <f t="shared" si="0"/>
        <v>0.99523809523809526</v>
      </c>
      <c r="E32" s="52">
        <v>16.117703349282294</v>
      </c>
      <c r="G32" s="51">
        <v>1</v>
      </c>
      <c r="H32" s="4">
        <f t="shared" si="1"/>
        <v>4.7619047619047623E-3</v>
      </c>
      <c r="I32" s="52">
        <v>16.415400000000002</v>
      </c>
      <c r="K32" s="3">
        <f t="shared" si="2"/>
        <v>0.29769665071770746</v>
      </c>
      <c r="L32" s="4">
        <f t="shared" si="3"/>
        <v>1.8135205399667838E-2</v>
      </c>
      <c r="M32" s="1">
        <f t="shared" si="4"/>
        <v>210</v>
      </c>
      <c r="N32" s="52">
        <v>16.11912095238095</v>
      </c>
    </row>
    <row r="33" spans="2:14" x14ac:dyDescent="0.3">
      <c r="B33" s="14">
        <v>5</v>
      </c>
      <c r="C33" s="51">
        <v>46</v>
      </c>
      <c r="D33" s="4">
        <f t="shared" si="0"/>
        <v>0.97872340425531912</v>
      </c>
      <c r="E33" s="52">
        <v>19.265680434782599</v>
      </c>
      <c r="G33" s="51">
        <v>1</v>
      </c>
      <c r="H33" s="4">
        <f t="shared" si="1"/>
        <v>2.1276595744680851E-2</v>
      </c>
      <c r="I33" s="52">
        <v>20.595700000000001</v>
      </c>
      <c r="K33" s="3">
        <f t="shared" si="2"/>
        <v>1.3300195652174018</v>
      </c>
      <c r="L33" s="4">
        <f t="shared" si="3"/>
        <v>6.4577536340954755E-2</v>
      </c>
      <c r="M33" s="1">
        <f t="shared" si="4"/>
        <v>47</v>
      </c>
      <c r="N33" s="52">
        <v>19.293978723404244</v>
      </c>
    </row>
    <row r="34" spans="2:14" x14ac:dyDescent="0.3">
      <c r="B34" s="14">
        <v>6</v>
      </c>
      <c r="C34" s="51">
        <v>31</v>
      </c>
      <c r="D34" s="4">
        <f t="shared" si="0"/>
        <v>0.75609756097560976</v>
      </c>
      <c r="E34" s="52">
        <v>23.45971290322581</v>
      </c>
      <c r="G34" s="51">
        <v>10</v>
      </c>
      <c r="H34" s="4">
        <f t="shared" si="1"/>
        <v>0.24390243902439024</v>
      </c>
      <c r="I34" s="52">
        <v>21.59168</v>
      </c>
      <c r="K34" s="3">
        <f t="shared" si="2"/>
        <v>-1.8680329032258101</v>
      </c>
      <c r="L34" s="4">
        <f t="shared" si="3"/>
        <v>-8.6516329587406349E-2</v>
      </c>
      <c r="M34" s="1">
        <f t="shared" si="4"/>
        <v>41</v>
      </c>
      <c r="N34" s="52">
        <v>23.004095121951227</v>
      </c>
    </row>
    <row r="35" spans="2:14" x14ac:dyDescent="0.3">
      <c r="B35" s="14">
        <v>7</v>
      </c>
      <c r="C35" s="51">
        <v>12</v>
      </c>
      <c r="D35" s="4">
        <f t="shared" si="0"/>
        <v>0.63157894736842102</v>
      </c>
      <c r="E35" s="52">
        <v>26.904658333333334</v>
      </c>
      <c r="G35" s="51">
        <v>7</v>
      </c>
      <c r="H35" s="4">
        <f t="shared" si="1"/>
        <v>0.36842105263157893</v>
      </c>
      <c r="I35" s="52">
        <v>27.921385714285716</v>
      </c>
      <c r="K35" s="3">
        <f t="shared" si="2"/>
        <v>1.016727380952382</v>
      </c>
      <c r="L35" s="4">
        <f t="shared" si="3"/>
        <v>3.6413929858509241E-2</v>
      </c>
      <c r="M35" s="1">
        <f t="shared" si="4"/>
        <v>19</v>
      </c>
      <c r="N35" s="52">
        <v>27.279242105263158</v>
      </c>
    </row>
    <row r="36" spans="2:14" x14ac:dyDescent="0.3">
      <c r="B36" s="14" t="s">
        <v>7</v>
      </c>
      <c r="C36" s="51">
        <v>0</v>
      </c>
      <c r="D36" s="4">
        <f t="shared" si="0"/>
        <v>0</v>
      </c>
      <c r="E36" s="52" t="s">
        <v>41</v>
      </c>
      <c r="G36" s="51">
        <v>1</v>
      </c>
      <c r="H36" s="4">
        <f t="shared" si="1"/>
        <v>1</v>
      </c>
      <c r="I36" s="52">
        <v>33.642499999999998</v>
      </c>
      <c r="K36" s="3" t="s">
        <v>41</v>
      </c>
      <c r="L36" s="4" t="s">
        <v>41</v>
      </c>
      <c r="M36" s="1">
        <f t="shared" si="4"/>
        <v>1</v>
      </c>
      <c r="N36" s="52">
        <v>33.642499999999998</v>
      </c>
    </row>
    <row r="37" spans="2:14" x14ac:dyDescent="0.3">
      <c r="B37" s="14" t="s">
        <v>10</v>
      </c>
      <c r="C37" s="51">
        <v>3</v>
      </c>
      <c r="D37" s="4">
        <f t="shared" si="0"/>
        <v>1</v>
      </c>
      <c r="E37" s="52">
        <v>37.649333333333338</v>
      </c>
      <c r="G37" s="51">
        <v>0</v>
      </c>
      <c r="H37" s="4">
        <f t="shared" si="1"/>
        <v>0</v>
      </c>
      <c r="I37" s="52" t="s">
        <v>41</v>
      </c>
      <c r="K37" s="3" t="s">
        <v>41</v>
      </c>
      <c r="L37" s="4" t="s">
        <v>41</v>
      </c>
      <c r="M37" s="1">
        <f t="shared" si="4"/>
        <v>3</v>
      </c>
      <c r="N37" s="52">
        <v>37.649333333333338</v>
      </c>
    </row>
    <row r="38" spans="2:14" s="15" customFormat="1" x14ac:dyDescent="0.3">
      <c r="B38" s="15" t="s">
        <v>5</v>
      </c>
      <c r="C38" s="47">
        <v>1593</v>
      </c>
      <c r="D38" s="48">
        <f t="shared" si="0"/>
        <v>0.66652719665271964</v>
      </c>
      <c r="E38" s="49">
        <v>21.863823414940178</v>
      </c>
      <c r="G38" s="47">
        <v>797</v>
      </c>
      <c r="H38" s="48">
        <f t="shared" si="1"/>
        <v>0.33347280334728036</v>
      </c>
      <c r="I38" s="49">
        <v>21.727210915934879</v>
      </c>
      <c r="K38" s="50">
        <f t="shared" si="2"/>
        <v>-0.13661249900529882</v>
      </c>
      <c r="L38" s="48">
        <f t="shared" si="3"/>
        <v>-6.287622444218384E-3</v>
      </c>
      <c r="M38" s="15">
        <f t="shared" si="4"/>
        <v>2390</v>
      </c>
      <c r="N38" s="49">
        <v>21.818266861924737</v>
      </c>
    </row>
    <row r="39" spans="2:14" x14ac:dyDescent="0.3">
      <c r="B39" s="14">
        <v>2</v>
      </c>
      <c r="C39" s="51">
        <v>64</v>
      </c>
      <c r="D39" s="4">
        <f t="shared" si="0"/>
        <v>0.72727272727272729</v>
      </c>
      <c r="E39" s="52">
        <v>13.546387499999998</v>
      </c>
      <c r="G39" s="51">
        <v>24</v>
      </c>
      <c r="H39" s="4">
        <f t="shared" si="1"/>
        <v>0.27272727272727271</v>
      </c>
      <c r="I39" s="52">
        <v>13.186500000000002</v>
      </c>
      <c r="K39" s="3">
        <f t="shared" si="2"/>
        <v>-0.3598874999999957</v>
      </c>
      <c r="L39" s="4">
        <f t="shared" si="3"/>
        <v>-2.7292116937776941E-2</v>
      </c>
      <c r="M39" s="1">
        <f t="shared" si="4"/>
        <v>88</v>
      </c>
      <c r="N39" s="52">
        <v>13.448236363636367</v>
      </c>
    </row>
    <row r="40" spans="2:14" x14ac:dyDescent="0.3">
      <c r="B40" s="14">
        <v>3</v>
      </c>
      <c r="C40" s="51">
        <v>427</v>
      </c>
      <c r="D40" s="4">
        <f t="shared" si="0"/>
        <v>0.65895061728395066</v>
      </c>
      <c r="E40" s="52">
        <v>14.846914051522209</v>
      </c>
      <c r="G40" s="51">
        <v>221</v>
      </c>
      <c r="H40" s="4">
        <f t="shared" si="1"/>
        <v>0.3410493827160494</v>
      </c>
      <c r="I40" s="52">
        <v>14.800712217194615</v>
      </c>
      <c r="K40" s="3">
        <f t="shared" si="2"/>
        <v>-4.6201834327593616E-2</v>
      </c>
      <c r="L40" s="4">
        <f t="shared" si="3"/>
        <v>-3.1215953428186372E-3</v>
      </c>
      <c r="M40" s="1">
        <f t="shared" si="4"/>
        <v>648</v>
      </c>
      <c r="N40" s="52">
        <v>14.83115694444435</v>
      </c>
    </row>
    <row r="41" spans="2:14" x14ac:dyDescent="0.3">
      <c r="B41" s="14">
        <v>4</v>
      </c>
      <c r="C41" s="51">
        <v>105</v>
      </c>
      <c r="D41" s="4">
        <f t="shared" si="0"/>
        <v>0.55555555555555558</v>
      </c>
      <c r="E41" s="52">
        <v>15.923702857142862</v>
      </c>
      <c r="G41" s="51">
        <v>84</v>
      </c>
      <c r="H41" s="4">
        <f t="shared" si="1"/>
        <v>0.44444444444444442</v>
      </c>
      <c r="I41" s="52">
        <v>16.068690476190479</v>
      </c>
      <c r="K41" s="3">
        <f t="shared" si="2"/>
        <v>0.14498761904761714</v>
      </c>
      <c r="L41" s="4">
        <f t="shared" si="3"/>
        <v>9.0229891018468612E-3</v>
      </c>
      <c r="M41" s="1">
        <f t="shared" si="4"/>
        <v>189</v>
      </c>
      <c r="N41" s="52">
        <v>15.988141798941795</v>
      </c>
    </row>
    <row r="42" spans="2:14" x14ac:dyDescent="0.3">
      <c r="B42" s="14">
        <v>5</v>
      </c>
      <c r="C42" s="51">
        <v>79</v>
      </c>
      <c r="D42" s="4">
        <f t="shared" si="0"/>
        <v>0.57246376811594202</v>
      </c>
      <c r="E42" s="52">
        <v>18.460912658227858</v>
      </c>
      <c r="G42" s="51">
        <v>59</v>
      </c>
      <c r="H42" s="4">
        <f t="shared" si="1"/>
        <v>0.42753623188405798</v>
      </c>
      <c r="I42" s="52">
        <v>17.990055932203379</v>
      </c>
      <c r="K42" s="3">
        <f t="shared" si="2"/>
        <v>-0.47085672602447914</v>
      </c>
      <c r="L42" s="4">
        <f t="shared" si="3"/>
        <v>-2.6173166320267786E-2</v>
      </c>
      <c r="M42" s="1">
        <f t="shared" si="4"/>
        <v>138</v>
      </c>
      <c r="N42" s="52">
        <v>18.25960434782608</v>
      </c>
    </row>
    <row r="43" spans="2:14" x14ac:dyDescent="0.3">
      <c r="B43" s="14">
        <v>6</v>
      </c>
      <c r="C43" s="51">
        <v>494</v>
      </c>
      <c r="D43" s="4">
        <f t="shared" si="0"/>
        <v>0.7149059334298119</v>
      </c>
      <c r="E43" s="52">
        <v>22.850232793522423</v>
      </c>
      <c r="G43" s="51">
        <v>197</v>
      </c>
      <c r="H43" s="4">
        <f t="shared" si="1"/>
        <v>0.28509406657018815</v>
      </c>
      <c r="I43" s="52">
        <v>22.814629441624348</v>
      </c>
      <c r="K43" s="3">
        <f t="shared" si="2"/>
        <v>-3.5603351898075175E-2</v>
      </c>
      <c r="L43" s="4">
        <f t="shared" si="3"/>
        <v>-1.560549207655257E-3</v>
      </c>
      <c r="M43" s="1">
        <f t="shared" si="4"/>
        <v>691</v>
      </c>
      <c r="N43" s="52">
        <v>22.840082489146376</v>
      </c>
    </row>
    <row r="44" spans="2:14" x14ac:dyDescent="0.3">
      <c r="B44" s="14">
        <v>7</v>
      </c>
      <c r="C44" s="51">
        <v>278</v>
      </c>
      <c r="D44" s="4">
        <f t="shared" si="0"/>
        <v>0.67639902676399022</v>
      </c>
      <c r="E44" s="52">
        <v>28.11499028776975</v>
      </c>
      <c r="G44" s="51">
        <v>133</v>
      </c>
      <c r="H44" s="4">
        <f t="shared" si="1"/>
        <v>0.32360097323600973</v>
      </c>
      <c r="I44" s="52">
        <v>28.341753383458709</v>
      </c>
      <c r="K44" s="3">
        <f t="shared" si="2"/>
        <v>0.22676309568895903</v>
      </c>
      <c r="L44" s="4">
        <f t="shared" si="3"/>
        <v>8.0010256465397906E-3</v>
      </c>
      <c r="M44" s="1">
        <f t="shared" si="4"/>
        <v>411</v>
      </c>
      <c r="N44" s="52">
        <v>28.188371046228813</v>
      </c>
    </row>
    <row r="45" spans="2:14" x14ac:dyDescent="0.3">
      <c r="B45" s="14" t="s">
        <v>7</v>
      </c>
      <c r="C45" s="51">
        <v>78</v>
      </c>
      <c r="D45" s="4">
        <f t="shared" si="0"/>
        <v>0.65546218487394958</v>
      </c>
      <c r="E45" s="52">
        <v>32.657812820512795</v>
      </c>
      <c r="G45" s="51">
        <v>41</v>
      </c>
      <c r="H45" s="4">
        <f t="shared" si="1"/>
        <v>0.34453781512605042</v>
      </c>
      <c r="I45" s="52">
        <v>32.49434390243902</v>
      </c>
      <c r="K45" s="3">
        <f t="shared" si="2"/>
        <v>-0.16346891807377517</v>
      </c>
      <c r="L45" s="4">
        <f t="shared" si="3"/>
        <v>-5.0306883734773673E-3</v>
      </c>
      <c r="M45" s="1">
        <f t="shared" si="4"/>
        <v>119</v>
      </c>
      <c r="N45" s="52">
        <v>32.60149159663866</v>
      </c>
    </row>
    <row r="46" spans="2:14" x14ac:dyDescent="0.3">
      <c r="B46" s="14" t="s">
        <v>10</v>
      </c>
      <c r="C46" s="51">
        <v>40</v>
      </c>
      <c r="D46" s="4">
        <f t="shared" si="0"/>
        <v>0.70175438596491224</v>
      </c>
      <c r="E46" s="52">
        <v>37.948734999999985</v>
      </c>
      <c r="G46" s="51">
        <v>17</v>
      </c>
      <c r="H46" s="4">
        <f t="shared" si="1"/>
        <v>0.2982456140350877</v>
      </c>
      <c r="I46" s="52">
        <v>38.605405882352947</v>
      </c>
      <c r="K46" s="3">
        <f t="shared" si="2"/>
        <v>0.65667088235296234</v>
      </c>
      <c r="L46" s="4">
        <f t="shared" si="3"/>
        <v>1.7009816820838956E-2</v>
      </c>
      <c r="M46" s="1">
        <f t="shared" si="4"/>
        <v>57</v>
      </c>
      <c r="N46" s="52">
        <v>38.144584210526318</v>
      </c>
    </row>
    <row r="47" spans="2:14" x14ac:dyDescent="0.3">
      <c r="B47" s="14" t="s">
        <v>15</v>
      </c>
      <c r="C47" s="51">
        <v>20</v>
      </c>
      <c r="D47" s="4">
        <f t="shared" si="0"/>
        <v>0.66666666666666663</v>
      </c>
      <c r="E47" s="52">
        <v>45.173649999999981</v>
      </c>
      <c r="G47" s="51">
        <v>10</v>
      </c>
      <c r="H47" s="4">
        <f t="shared" si="1"/>
        <v>0.33333333333333331</v>
      </c>
      <c r="I47" s="52">
        <v>45.642400000000002</v>
      </c>
      <c r="K47" s="3">
        <f t="shared" si="2"/>
        <v>0.46875000000002132</v>
      </c>
      <c r="L47" s="4">
        <f t="shared" si="3"/>
        <v>1.0270055912923537E-2</v>
      </c>
      <c r="M47" s="1">
        <f t="shared" si="4"/>
        <v>30</v>
      </c>
      <c r="N47" s="52">
        <v>45.329899999999974</v>
      </c>
    </row>
    <row r="48" spans="2:14" x14ac:dyDescent="0.3">
      <c r="B48" s="14" t="s">
        <v>14</v>
      </c>
      <c r="C48" s="51">
        <v>8</v>
      </c>
      <c r="D48" s="4">
        <f t="shared" si="0"/>
        <v>0.5</v>
      </c>
      <c r="E48" s="52">
        <v>52.419325000000001</v>
      </c>
      <c r="G48" s="51">
        <v>8</v>
      </c>
      <c r="H48" s="4">
        <f t="shared" si="1"/>
        <v>0.5</v>
      </c>
      <c r="I48" s="52">
        <v>53.247550000000004</v>
      </c>
      <c r="K48" s="3">
        <f t="shared" si="2"/>
        <v>0.82822500000000332</v>
      </c>
      <c r="L48" s="4">
        <f t="shared" si="3"/>
        <v>1.555423676770111E-2</v>
      </c>
      <c r="M48" s="1">
        <f t="shared" si="4"/>
        <v>16</v>
      </c>
      <c r="N48" s="52">
        <v>52.833437500000009</v>
      </c>
    </row>
    <row r="49" spans="2:14" x14ac:dyDescent="0.3">
      <c r="B49" s="14">
        <v>9</v>
      </c>
      <c r="C49" s="51">
        <v>0</v>
      </c>
      <c r="D49" s="4">
        <f>C49/(C49+G49)</f>
        <v>0</v>
      </c>
      <c r="E49" s="52" t="s">
        <v>41</v>
      </c>
      <c r="G49" s="51">
        <v>3</v>
      </c>
      <c r="H49" s="4">
        <f>G49/(G49+C49)</f>
        <v>1</v>
      </c>
      <c r="I49" s="52">
        <v>61.023600000000009</v>
      </c>
      <c r="K49" s="3" t="s">
        <v>41</v>
      </c>
      <c r="L49" s="4" t="s">
        <v>41</v>
      </c>
      <c r="M49" s="1">
        <f>C49+G49</f>
        <v>3</v>
      </c>
      <c r="N49" s="52">
        <v>61.023600000000009</v>
      </c>
    </row>
    <row r="50" spans="2:14" s="15" customFormat="1" x14ac:dyDescent="0.3">
      <c r="B50" s="15" t="s">
        <v>12</v>
      </c>
      <c r="C50" s="47">
        <v>137</v>
      </c>
      <c r="D50" s="48">
        <f t="shared" si="0"/>
        <v>0.7172774869109948</v>
      </c>
      <c r="E50" s="49">
        <v>19.067116788321162</v>
      </c>
      <c r="G50" s="47">
        <v>54</v>
      </c>
      <c r="H50" s="48">
        <f t="shared" si="1"/>
        <v>0.28272251308900526</v>
      </c>
      <c r="I50" s="49">
        <v>20.079844444444454</v>
      </c>
      <c r="K50" s="50">
        <f t="shared" si="2"/>
        <v>1.0127276561232925</v>
      </c>
      <c r="L50" s="48">
        <f t="shared" si="3"/>
        <v>5.0435034938902959E-2</v>
      </c>
      <c r="M50" s="15">
        <f t="shared" si="4"/>
        <v>191</v>
      </c>
      <c r="N50" s="49">
        <v>19.353437696335078</v>
      </c>
    </row>
    <row r="51" spans="2:14" x14ac:dyDescent="0.3">
      <c r="B51" s="14">
        <v>3</v>
      </c>
      <c r="C51" s="51">
        <v>1</v>
      </c>
      <c r="D51" s="4">
        <f t="shared" si="0"/>
        <v>0.125</v>
      </c>
      <c r="E51" s="52">
        <v>15.0304</v>
      </c>
      <c r="G51" s="51">
        <v>7</v>
      </c>
      <c r="H51" s="4">
        <f t="shared" si="1"/>
        <v>0.875</v>
      </c>
      <c r="I51" s="52">
        <v>15.0304</v>
      </c>
      <c r="K51" s="3">
        <f t="shared" si="2"/>
        <v>0</v>
      </c>
      <c r="L51" s="4">
        <f t="shared" si="3"/>
        <v>0</v>
      </c>
      <c r="M51" s="1">
        <f t="shared" si="4"/>
        <v>8</v>
      </c>
      <c r="N51" s="52">
        <v>15.0304</v>
      </c>
    </row>
    <row r="52" spans="2:14" x14ac:dyDescent="0.3">
      <c r="B52" s="14">
        <v>4</v>
      </c>
      <c r="C52" s="51">
        <v>2</v>
      </c>
      <c r="D52" s="4">
        <f t="shared" si="0"/>
        <v>1</v>
      </c>
      <c r="E52" s="52">
        <v>15.753500000000001</v>
      </c>
      <c r="G52" s="51">
        <v>0</v>
      </c>
      <c r="H52" s="4">
        <f t="shared" si="1"/>
        <v>0</v>
      </c>
      <c r="I52" s="52" t="s">
        <v>41</v>
      </c>
      <c r="K52" s="3" t="s">
        <v>41</v>
      </c>
      <c r="L52" s="4" t="s">
        <v>41</v>
      </c>
      <c r="M52" s="1">
        <f t="shared" si="4"/>
        <v>2</v>
      </c>
      <c r="N52" s="52">
        <v>15.753500000000001</v>
      </c>
    </row>
    <row r="53" spans="2:14" x14ac:dyDescent="0.3">
      <c r="B53" s="14">
        <v>5</v>
      </c>
      <c r="C53" s="51">
        <v>110</v>
      </c>
      <c r="D53" s="4">
        <f t="shared" si="0"/>
        <v>0.81481481481481477</v>
      </c>
      <c r="E53" s="52">
        <v>18.095343636363644</v>
      </c>
      <c r="G53" s="51">
        <v>25</v>
      </c>
      <c r="H53" s="4">
        <f t="shared" si="1"/>
        <v>0.18518518518518517</v>
      </c>
      <c r="I53" s="52">
        <v>17.486324</v>
      </c>
      <c r="K53" s="3">
        <f t="shared" si="2"/>
        <v>-0.60901963636364442</v>
      </c>
      <c r="L53" s="4">
        <f t="shared" si="3"/>
        <v>-3.4828339928028577E-2</v>
      </c>
      <c r="M53" s="1">
        <f t="shared" si="4"/>
        <v>135</v>
      </c>
      <c r="N53" s="52">
        <v>17.982562222222221</v>
      </c>
    </row>
    <row r="54" spans="2:14" x14ac:dyDescent="0.3">
      <c r="B54" s="14">
        <v>6</v>
      </c>
      <c r="C54" s="51">
        <v>21</v>
      </c>
      <c r="D54" s="4">
        <f t="shared" si="0"/>
        <v>0.48837209302325579</v>
      </c>
      <c r="E54" s="52">
        <v>23.488033333333334</v>
      </c>
      <c r="G54" s="51">
        <v>22</v>
      </c>
      <c r="H54" s="4">
        <f t="shared" si="1"/>
        <v>0.51162790697674421</v>
      </c>
      <c r="I54" s="52">
        <v>24.63366818181818</v>
      </c>
      <c r="K54" s="3">
        <f t="shared" si="2"/>
        <v>1.1456348484848462</v>
      </c>
      <c r="L54" s="4">
        <f t="shared" si="3"/>
        <v>4.6506871815803125E-2</v>
      </c>
      <c r="M54" s="1">
        <f t="shared" si="4"/>
        <v>43</v>
      </c>
      <c r="N54" s="52">
        <v>24.074172093023254</v>
      </c>
    </row>
    <row r="55" spans="2:14" x14ac:dyDescent="0.3">
      <c r="B55" s="14">
        <v>7</v>
      </c>
      <c r="C55" s="51">
        <v>3</v>
      </c>
      <c r="D55" s="4">
        <f t="shared" si="0"/>
        <v>1</v>
      </c>
      <c r="E55" s="52">
        <v>27.307033333333333</v>
      </c>
      <c r="G55" s="51">
        <v>0</v>
      </c>
      <c r="H55" s="4">
        <f t="shared" si="1"/>
        <v>0</v>
      </c>
      <c r="I55" s="52" t="s">
        <v>41</v>
      </c>
      <c r="K55" s="3" t="s">
        <v>41</v>
      </c>
      <c r="L55" s="4" t="s">
        <v>41</v>
      </c>
      <c r="M55" s="1">
        <f t="shared" si="4"/>
        <v>3</v>
      </c>
      <c r="N55" s="52">
        <v>27.307033333333333</v>
      </c>
    </row>
    <row r="56" spans="2:14" s="15" customFormat="1" x14ac:dyDescent="0.3">
      <c r="B56" s="15" t="s">
        <v>1</v>
      </c>
      <c r="C56" s="47">
        <v>16699</v>
      </c>
      <c r="D56" s="48">
        <f t="shared" si="0"/>
        <v>0.88711219719507017</v>
      </c>
      <c r="E56" s="49">
        <v>20.291088538237904</v>
      </c>
      <c r="G56" s="47">
        <v>2125</v>
      </c>
      <c r="H56" s="48">
        <f t="shared" si="1"/>
        <v>0.11288780280492988</v>
      </c>
      <c r="I56" s="49">
        <v>19.214858070588487</v>
      </c>
      <c r="K56" s="50">
        <f t="shared" si="2"/>
        <v>-1.0762304676494168</v>
      </c>
      <c r="L56" s="48">
        <f t="shared" si="3"/>
        <v>-5.6010326159877555E-2</v>
      </c>
      <c r="M56" s="15">
        <f t="shared" si="4"/>
        <v>18824</v>
      </c>
      <c r="N56" s="49">
        <v>20.169595245431502</v>
      </c>
    </row>
    <row r="57" spans="2:14" x14ac:dyDescent="0.3">
      <c r="B57" s="14">
        <v>2</v>
      </c>
      <c r="C57" s="51">
        <v>543</v>
      </c>
      <c r="D57" s="4">
        <f t="shared" si="0"/>
        <v>0.85377358490566035</v>
      </c>
      <c r="E57" s="52">
        <v>13.548817679558081</v>
      </c>
      <c r="G57" s="51">
        <v>93</v>
      </c>
      <c r="H57" s="4">
        <f t="shared" si="1"/>
        <v>0.14622641509433962</v>
      </c>
      <c r="I57" s="52">
        <v>13.482812903225803</v>
      </c>
      <c r="K57" s="3">
        <f t="shared" si="2"/>
        <v>-6.600477633227797E-2</v>
      </c>
      <c r="L57" s="4">
        <f t="shared" si="3"/>
        <v>-4.8954752102572108E-3</v>
      </c>
      <c r="M57" s="1">
        <f t="shared" si="4"/>
        <v>636</v>
      </c>
      <c r="N57" s="52">
        <v>13.539166037735919</v>
      </c>
    </row>
    <row r="58" spans="2:14" x14ac:dyDescent="0.3">
      <c r="B58" s="14">
        <v>3</v>
      </c>
      <c r="C58" s="51">
        <v>3277</v>
      </c>
      <c r="D58" s="4">
        <f t="shared" si="0"/>
        <v>0.82007007007007005</v>
      </c>
      <c r="E58" s="52">
        <v>14.864049984742612</v>
      </c>
      <c r="G58" s="51">
        <v>719</v>
      </c>
      <c r="H58" s="4">
        <f t="shared" si="1"/>
        <v>0.17992992992992993</v>
      </c>
      <c r="I58" s="52">
        <v>14.777162865090327</v>
      </c>
      <c r="K58" s="3">
        <f t="shared" si="2"/>
        <v>-8.688711965228535E-2</v>
      </c>
      <c r="L58" s="4">
        <f t="shared" si="3"/>
        <v>-5.8798241885489461E-3</v>
      </c>
      <c r="M58" s="1">
        <f t="shared" si="4"/>
        <v>3996</v>
      </c>
      <c r="N58" s="52">
        <v>14.848416391392172</v>
      </c>
    </row>
    <row r="59" spans="2:14" x14ac:dyDescent="0.3">
      <c r="B59" s="14">
        <v>4</v>
      </c>
      <c r="C59" s="51">
        <v>390</v>
      </c>
      <c r="D59" s="4">
        <f t="shared" si="0"/>
        <v>0.8783783783783784</v>
      </c>
      <c r="E59" s="52">
        <v>15.759949230769147</v>
      </c>
      <c r="G59" s="51">
        <v>54</v>
      </c>
      <c r="H59" s="4">
        <f t="shared" si="1"/>
        <v>0.12162162162162163</v>
      </c>
      <c r="I59" s="52">
        <v>15.557381481481464</v>
      </c>
      <c r="K59" s="3">
        <f t="shared" si="2"/>
        <v>-0.20256774928768273</v>
      </c>
      <c r="L59" s="4">
        <f t="shared" si="3"/>
        <v>-1.3020684073910943E-2</v>
      </c>
      <c r="M59" s="1">
        <f t="shared" si="4"/>
        <v>444</v>
      </c>
      <c r="N59" s="52">
        <v>15.735312612612512</v>
      </c>
    </row>
    <row r="60" spans="2:14" x14ac:dyDescent="0.3">
      <c r="B60" s="14">
        <v>5</v>
      </c>
      <c r="C60" s="51">
        <v>6509</v>
      </c>
      <c r="D60" s="4">
        <f t="shared" si="0"/>
        <v>0.91277520684336</v>
      </c>
      <c r="E60" s="52">
        <v>19.048744031341322</v>
      </c>
      <c r="G60" s="51">
        <v>622</v>
      </c>
      <c r="H60" s="4">
        <f t="shared" si="1"/>
        <v>8.7224793156640029E-2</v>
      </c>
      <c r="I60" s="52">
        <v>19.026955948553088</v>
      </c>
      <c r="K60" s="3">
        <f t="shared" si="2"/>
        <v>-2.1788082788233964E-2</v>
      </c>
      <c r="L60" s="4">
        <f t="shared" si="3"/>
        <v>-1.1451165833960344E-3</v>
      </c>
      <c r="M60" s="1">
        <f t="shared" si="4"/>
        <v>7131</v>
      </c>
      <c r="N60" s="52">
        <v>19.046843570326953</v>
      </c>
    </row>
    <row r="61" spans="2:14" x14ac:dyDescent="0.3">
      <c r="B61" s="14">
        <v>6</v>
      </c>
      <c r="C61" s="51">
        <v>3370</v>
      </c>
      <c r="D61" s="4">
        <f t="shared" si="0"/>
        <v>0.9003473149879776</v>
      </c>
      <c r="E61" s="52">
        <v>23.237100949554641</v>
      </c>
      <c r="G61" s="51">
        <v>373</v>
      </c>
      <c r="H61" s="4">
        <f t="shared" si="1"/>
        <v>9.9652685012022443E-2</v>
      </c>
      <c r="I61" s="52">
        <v>23.258073726541596</v>
      </c>
      <c r="K61" s="3">
        <f t="shared" si="2"/>
        <v>2.0972776986955211E-2</v>
      </c>
      <c r="L61" s="4">
        <f t="shared" si="3"/>
        <v>9.0174178797195674E-4</v>
      </c>
      <c r="M61" s="1">
        <f t="shared" si="4"/>
        <v>3743</v>
      </c>
      <c r="N61" s="52">
        <v>23.239190943093135</v>
      </c>
    </row>
    <row r="62" spans="2:14" x14ac:dyDescent="0.3">
      <c r="B62" s="14">
        <v>7</v>
      </c>
      <c r="C62" s="51">
        <v>2313</v>
      </c>
      <c r="D62" s="4">
        <f t="shared" si="0"/>
        <v>0.91062992125984255</v>
      </c>
      <c r="E62" s="52">
        <v>27.725184262862289</v>
      </c>
      <c r="G62" s="51">
        <v>227</v>
      </c>
      <c r="H62" s="4">
        <f t="shared" si="1"/>
        <v>8.9370078740157483E-2</v>
      </c>
      <c r="I62" s="52">
        <v>27.714484140969159</v>
      </c>
      <c r="K62" s="3">
        <f t="shared" si="2"/>
        <v>-1.0700121893130188E-2</v>
      </c>
      <c r="L62" s="4">
        <f t="shared" si="3"/>
        <v>-3.8608410817622424E-4</v>
      </c>
      <c r="M62" s="1">
        <f t="shared" si="4"/>
        <v>2540</v>
      </c>
      <c r="N62" s="52">
        <v>27.724227992126139</v>
      </c>
    </row>
    <row r="63" spans="2:14" x14ac:dyDescent="0.3">
      <c r="B63" s="14" t="s">
        <v>7</v>
      </c>
      <c r="C63" s="51">
        <v>209</v>
      </c>
      <c r="D63" s="4">
        <f t="shared" si="0"/>
        <v>0.89699570815450647</v>
      </c>
      <c r="E63" s="52">
        <v>31.895203349282248</v>
      </c>
      <c r="G63" s="51">
        <v>24</v>
      </c>
      <c r="H63" s="4">
        <f t="shared" si="1"/>
        <v>0.10300429184549356</v>
      </c>
      <c r="I63" s="52">
        <v>32.197233333333337</v>
      </c>
      <c r="K63" s="3">
        <f t="shared" si="2"/>
        <v>0.30202998405108872</v>
      </c>
      <c r="L63" s="4">
        <f t="shared" si="3"/>
        <v>9.3806191645168895E-3</v>
      </c>
      <c r="M63" s="1">
        <f t="shared" si="4"/>
        <v>233</v>
      </c>
      <c r="N63" s="52">
        <v>31.92631373390552</v>
      </c>
    </row>
    <row r="64" spans="2:14" x14ac:dyDescent="0.3">
      <c r="B64" s="14" t="s">
        <v>10</v>
      </c>
      <c r="C64" s="51">
        <v>69</v>
      </c>
      <c r="D64" s="4">
        <f t="shared" si="0"/>
        <v>0.88461538461538458</v>
      </c>
      <c r="E64" s="52">
        <v>37.500562318840579</v>
      </c>
      <c r="G64" s="51">
        <v>9</v>
      </c>
      <c r="H64" s="4">
        <f t="shared" si="1"/>
        <v>0.11538461538461539</v>
      </c>
      <c r="I64" s="52">
        <v>38.504766666666669</v>
      </c>
      <c r="K64" s="3">
        <f t="shared" si="2"/>
        <v>1.0042043478260894</v>
      </c>
      <c r="L64" s="4">
        <f t="shared" si="3"/>
        <v>2.6080000861177084E-2</v>
      </c>
      <c r="M64" s="1">
        <f t="shared" si="4"/>
        <v>78</v>
      </c>
      <c r="N64" s="52">
        <v>37.616432051282061</v>
      </c>
    </row>
    <row r="65" spans="2:14" x14ac:dyDescent="0.3">
      <c r="B65" s="14" t="s">
        <v>15</v>
      </c>
      <c r="C65" s="51">
        <v>8</v>
      </c>
      <c r="D65" s="4">
        <f t="shared" si="0"/>
        <v>0.8</v>
      </c>
      <c r="E65" s="52">
        <v>45.017400000000002</v>
      </c>
      <c r="G65" s="51">
        <v>2</v>
      </c>
      <c r="H65" s="4">
        <f t="shared" si="1"/>
        <v>0.2</v>
      </c>
      <c r="I65" s="52">
        <v>43.454900000000002</v>
      </c>
      <c r="K65" s="3">
        <f t="shared" si="2"/>
        <v>-1.5625</v>
      </c>
      <c r="L65" s="4">
        <f t="shared" si="3"/>
        <v>-3.5956819599170631E-2</v>
      </c>
      <c r="M65" s="1">
        <f t="shared" si="4"/>
        <v>10</v>
      </c>
      <c r="N65" s="52">
        <v>44.704900000000002</v>
      </c>
    </row>
    <row r="66" spans="2:14" x14ac:dyDescent="0.3">
      <c r="B66" s="14" t="s">
        <v>14</v>
      </c>
      <c r="C66" s="51">
        <v>9</v>
      </c>
      <c r="D66" s="4">
        <f t="shared" si="0"/>
        <v>0.81818181818181823</v>
      </c>
      <c r="E66" s="52">
        <v>51.836499999999987</v>
      </c>
      <c r="G66" s="51">
        <v>2</v>
      </c>
      <c r="H66" s="4">
        <f t="shared" si="1"/>
        <v>0.18181818181818182</v>
      </c>
      <c r="I66" s="52">
        <v>52.695399999999999</v>
      </c>
      <c r="K66" s="3">
        <f t="shared" si="2"/>
        <v>0.85890000000001265</v>
      </c>
      <c r="L66" s="4">
        <f t="shared" si="3"/>
        <v>1.629933542586284E-2</v>
      </c>
      <c r="M66" s="1">
        <f t="shared" si="4"/>
        <v>11</v>
      </c>
      <c r="N66" s="52">
        <v>51.992663636363631</v>
      </c>
    </row>
    <row r="67" spans="2:14" x14ac:dyDescent="0.3">
      <c r="B67" s="14">
        <v>9</v>
      </c>
      <c r="C67" s="51">
        <v>2</v>
      </c>
      <c r="D67" s="4">
        <f>C67/(C67+G67)</f>
        <v>1</v>
      </c>
      <c r="E67" s="52">
        <v>61.023600000000002</v>
      </c>
      <c r="G67" s="51">
        <v>0</v>
      </c>
      <c r="H67" s="4">
        <f>G67/(G67+C67)</f>
        <v>0</v>
      </c>
      <c r="I67" s="52" t="s">
        <v>41</v>
      </c>
      <c r="K67" s="3" t="s">
        <v>41</v>
      </c>
      <c r="L67" s="4" t="s">
        <v>41</v>
      </c>
      <c r="M67" s="1">
        <f>C67+G67</f>
        <v>2</v>
      </c>
      <c r="N67" s="52">
        <v>61.023600000000002</v>
      </c>
    </row>
    <row r="68" spans="2:14" s="15" customFormat="1" x14ac:dyDescent="0.3">
      <c r="B68" s="15" t="s">
        <v>6</v>
      </c>
      <c r="C68" s="47">
        <v>1624</v>
      </c>
      <c r="D68" s="48">
        <f t="shared" si="0"/>
        <v>0.83582089552238803</v>
      </c>
      <c r="E68" s="49">
        <v>25.594899445812757</v>
      </c>
      <c r="G68" s="47">
        <v>319</v>
      </c>
      <c r="H68" s="48">
        <f t="shared" si="1"/>
        <v>0.16417910447761194</v>
      </c>
      <c r="I68" s="49">
        <v>25.350662695924704</v>
      </c>
      <c r="K68" s="50">
        <f t="shared" si="2"/>
        <v>-0.24423674988805288</v>
      </c>
      <c r="L68" s="48">
        <f t="shared" si="3"/>
        <v>-9.6343339350775884E-3</v>
      </c>
      <c r="M68" s="15">
        <f t="shared" si="4"/>
        <v>1943</v>
      </c>
      <c r="N68" s="49">
        <v>25.554800874935637</v>
      </c>
    </row>
    <row r="69" spans="2:14" x14ac:dyDescent="0.3">
      <c r="B69" s="14">
        <v>2</v>
      </c>
      <c r="C69" s="51">
        <v>19</v>
      </c>
      <c r="D69" s="4">
        <f t="shared" si="0"/>
        <v>0.6785714285714286</v>
      </c>
      <c r="E69" s="52">
        <v>13.467915789473688</v>
      </c>
      <c r="G69" s="51">
        <v>9</v>
      </c>
      <c r="H69" s="4">
        <f t="shared" si="1"/>
        <v>0.32142857142857145</v>
      </c>
      <c r="I69" s="52">
        <v>13.750133333333332</v>
      </c>
      <c r="K69" s="3">
        <f t="shared" si="2"/>
        <v>0.28221754385964459</v>
      </c>
      <c r="L69" s="4">
        <f t="shared" si="3"/>
        <v>2.0524713253178971E-2</v>
      </c>
      <c r="M69" s="1">
        <f t="shared" si="4"/>
        <v>28</v>
      </c>
      <c r="N69" s="52">
        <v>13.558628571428576</v>
      </c>
    </row>
    <row r="70" spans="2:14" x14ac:dyDescent="0.3">
      <c r="B70" s="14">
        <v>3</v>
      </c>
      <c r="C70" s="51">
        <v>158</v>
      </c>
      <c r="D70" s="4">
        <f t="shared" si="0"/>
        <v>0.74881516587677721</v>
      </c>
      <c r="E70" s="52">
        <v>14.520555063291154</v>
      </c>
      <c r="G70" s="51">
        <v>53</v>
      </c>
      <c r="H70" s="4">
        <f t="shared" si="1"/>
        <v>0.25118483412322273</v>
      </c>
      <c r="I70" s="52">
        <v>14.468239622641509</v>
      </c>
      <c r="K70" s="3">
        <f t="shared" si="2"/>
        <v>-5.2315440649644884E-2</v>
      </c>
      <c r="L70" s="4">
        <f t="shared" si="3"/>
        <v>-3.6158815456564511E-3</v>
      </c>
      <c r="M70" s="1">
        <f t="shared" si="4"/>
        <v>211</v>
      </c>
      <c r="N70" s="52">
        <v>14.507414218009492</v>
      </c>
    </row>
    <row r="71" spans="2:14" x14ac:dyDescent="0.3">
      <c r="B71" s="14">
        <v>4</v>
      </c>
      <c r="C71" s="51">
        <v>153</v>
      </c>
      <c r="D71" s="4">
        <f t="shared" ref="D71:D108" si="5">C71/(C71+G71)</f>
        <v>0.85</v>
      </c>
      <c r="E71" s="52">
        <v>14.915779084967332</v>
      </c>
      <c r="G71" s="51">
        <v>27</v>
      </c>
      <c r="H71" s="4">
        <f t="shared" ref="H71:H108" si="6">G71/(G71+C71)</f>
        <v>0.15</v>
      </c>
      <c r="I71" s="52">
        <v>14.550303703703699</v>
      </c>
      <c r="K71" s="3">
        <f t="shared" ref="K71:K108" si="7">I71-E71</f>
        <v>-0.36547538126363222</v>
      </c>
      <c r="L71" s="4">
        <f t="shared" ref="L71:L108" si="8">K71/I71</f>
        <v>-2.5118058612797374E-2</v>
      </c>
      <c r="M71" s="1">
        <f t="shared" ref="M71:M108" si="9">C71+G71</f>
        <v>180</v>
      </c>
      <c r="N71" s="52">
        <v>14.860957777777797</v>
      </c>
    </row>
    <row r="72" spans="2:14" x14ac:dyDescent="0.3">
      <c r="B72" s="14">
        <v>5</v>
      </c>
      <c r="C72" s="51">
        <v>259</v>
      </c>
      <c r="D72" s="4">
        <f t="shared" si="5"/>
        <v>0.91843971631205679</v>
      </c>
      <c r="E72" s="52">
        <v>18.97624942084936</v>
      </c>
      <c r="G72" s="51">
        <v>23</v>
      </c>
      <c r="H72" s="4">
        <f t="shared" si="6"/>
        <v>8.1560283687943269E-2</v>
      </c>
      <c r="I72" s="52">
        <v>19.407704347826094</v>
      </c>
      <c r="K72" s="3">
        <f t="shared" si="7"/>
        <v>0.43145492697673404</v>
      </c>
      <c r="L72" s="4">
        <f t="shared" si="8"/>
        <v>2.2231116016823618E-2</v>
      </c>
      <c r="M72" s="1">
        <f t="shared" si="9"/>
        <v>282</v>
      </c>
      <c r="N72" s="52">
        <v>19.011439007092129</v>
      </c>
    </row>
    <row r="73" spans="2:14" x14ac:dyDescent="0.3">
      <c r="B73" s="14">
        <v>6</v>
      </c>
      <c r="C73" s="51">
        <v>228</v>
      </c>
      <c r="D73" s="4">
        <f t="shared" si="5"/>
        <v>0.8351648351648352</v>
      </c>
      <c r="E73" s="52">
        <v>22.006221491228004</v>
      </c>
      <c r="G73" s="51">
        <v>45</v>
      </c>
      <c r="H73" s="4">
        <f t="shared" si="6"/>
        <v>0.16483516483516483</v>
      </c>
      <c r="I73" s="52">
        <v>22.096397777777788</v>
      </c>
      <c r="K73" s="3">
        <f t="shared" si="7"/>
        <v>9.0176286549784379E-2</v>
      </c>
      <c r="L73" s="4">
        <f t="shared" si="8"/>
        <v>4.0810401521859871E-3</v>
      </c>
      <c r="M73" s="1">
        <f t="shared" si="9"/>
        <v>273</v>
      </c>
      <c r="N73" s="52">
        <v>22.021085714285636</v>
      </c>
    </row>
    <row r="74" spans="2:14" x14ac:dyDescent="0.3">
      <c r="B74" s="14">
        <v>7</v>
      </c>
      <c r="C74" s="51">
        <v>290</v>
      </c>
      <c r="D74" s="4">
        <f t="shared" si="5"/>
        <v>0.82857142857142863</v>
      </c>
      <c r="E74" s="52">
        <v>27.473511724137943</v>
      </c>
      <c r="G74" s="51">
        <v>60</v>
      </c>
      <c r="H74" s="4">
        <f t="shared" si="6"/>
        <v>0.17142857142857143</v>
      </c>
      <c r="I74" s="52">
        <v>27.287973333333323</v>
      </c>
      <c r="K74" s="3">
        <f t="shared" si="7"/>
        <v>-0.18553839080461998</v>
      </c>
      <c r="L74" s="4">
        <f t="shared" si="8"/>
        <v>-6.7992733845857875E-3</v>
      </c>
      <c r="M74" s="1">
        <f t="shared" si="9"/>
        <v>350</v>
      </c>
      <c r="N74" s="52">
        <v>27.441705142857202</v>
      </c>
    </row>
    <row r="75" spans="2:14" x14ac:dyDescent="0.3">
      <c r="B75" s="14" t="s">
        <v>7</v>
      </c>
      <c r="C75" s="51">
        <v>323</v>
      </c>
      <c r="D75" s="4">
        <f t="shared" si="5"/>
        <v>0.83896103896103891</v>
      </c>
      <c r="E75" s="52">
        <v>32.476570588235191</v>
      </c>
      <c r="G75" s="51">
        <v>62</v>
      </c>
      <c r="H75" s="4">
        <f t="shared" si="6"/>
        <v>0.16103896103896104</v>
      </c>
      <c r="I75" s="52">
        <v>32.243854838709666</v>
      </c>
      <c r="K75" s="3">
        <f t="shared" si="7"/>
        <v>-0.23271574952552498</v>
      </c>
      <c r="L75" s="4">
        <f t="shared" si="8"/>
        <v>-7.2173674856687142E-3</v>
      </c>
      <c r="M75" s="1">
        <f t="shared" si="9"/>
        <v>385</v>
      </c>
      <c r="N75" s="52">
        <v>32.439094285714177</v>
      </c>
    </row>
    <row r="76" spans="2:14" x14ac:dyDescent="0.3">
      <c r="B76" s="14" t="s">
        <v>10</v>
      </c>
      <c r="C76" s="51">
        <v>79</v>
      </c>
      <c r="D76" s="4">
        <f t="shared" si="5"/>
        <v>0.82291666666666663</v>
      </c>
      <c r="E76" s="52">
        <v>37.865898734177229</v>
      </c>
      <c r="G76" s="51">
        <v>17</v>
      </c>
      <c r="H76" s="4">
        <f t="shared" si="6"/>
        <v>0.17708333333333334</v>
      </c>
      <c r="I76" s="52">
        <v>38.303488235294118</v>
      </c>
      <c r="K76" s="3">
        <f t="shared" si="7"/>
        <v>0.43758950111688932</v>
      </c>
      <c r="L76" s="4">
        <f t="shared" si="8"/>
        <v>1.1424272860707232E-2</v>
      </c>
      <c r="M76" s="1">
        <f t="shared" si="9"/>
        <v>96</v>
      </c>
      <c r="N76" s="52">
        <v>37.9433885416667</v>
      </c>
    </row>
    <row r="77" spans="2:14" x14ac:dyDescent="0.3">
      <c r="B77" s="14" t="s">
        <v>15</v>
      </c>
      <c r="C77" s="51">
        <v>98</v>
      </c>
      <c r="D77" s="4">
        <f t="shared" si="5"/>
        <v>0.83050847457627119</v>
      </c>
      <c r="E77" s="52">
        <v>45.144951020408215</v>
      </c>
      <c r="G77" s="51">
        <v>20</v>
      </c>
      <c r="H77" s="4">
        <f t="shared" si="6"/>
        <v>0.16949152542372881</v>
      </c>
      <c r="I77" s="52">
        <v>45.798649999999981</v>
      </c>
      <c r="K77" s="3">
        <f t="shared" si="7"/>
        <v>0.65369897959176626</v>
      </c>
      <c r="L77" s="4">
        <f t="shared" si="8"/>
        <v>1.4273324204791332E-2</v>
      </c>
      <c r="M77" s="1">
        <f t="shared" si="9"/>
        <v>118</v>
      </c>
      <c r="N77" s="52">
        <v>45.255747457627116</v>
      </c>
    </row>
    <row r="78" spans="2:14" x14ac:dyDescent="0.3">
      <c r="B78" s="14" t="s">
        <v>14</v>
      </c>
      <c r="C78" s="51">
        <v>14</v>
      </c>
      <c r="D78" s="4">
        <f t="shared" si="5"/>
        <v>0.82352941176470584</v>
      </c>
      <c r="E78" s="52">
        <v>52.695399999999999</v>
      </c>
      <c r="G78" s="51">
        <v>3</v>
      </c>
      <c r="H78" s="4">
        <f t="shared" si="6"/>
        <v>0.17647058823529413</v>
      </c>
      <c r="I78" s="52">
        <v>53.063499999999998</v>
      </c>
      <c r="K78" s="3">
        <f t="shared" si="7"/>
        <v>0.36809999999999832</v>
      </c>
      <c r="L78" s="4">
        <f t="shared" si="8"/>
        <v>6.9369717414041352E-3</v>
      </c>
      <c r="M78" s="1">
        <f t="shared" si="9"/>
        <v>17</v>
      </c>
      <c r="N78" s="52">
        <v>52.760358823529415</v>
      </c>
    </row>
    <row r="79" spans="2:14" x14ac:dyDescent="0.3">
      <c r="B79" s="14">
        <v>9</v>
      </c>
      <c r="C79" s="51">
        <v>3</v>
      </c>
      <c r="D79" s="4">
        <f>C79/(C79+G79)</f>
        <v>1</v>
      </c>
      <c r="E79" s="52">
        <v>63.666599999999995</v>
      </c>
      <c r="G79" s="51">
        <v>0</v>
      </c>
      <c r="H79" s="4">
        <f>G79/(G79+C79)</f>
        <v>0</v>
      </c>
      <c r="I79" s="52" t="s">
        <v>41</v>
      </c>
      <c r="K79" s="3" t="s">
        <v>41</v>
      </c>
      <c r="L79" s="4" t="s">
        <v>41</v>
      </c>
      <c r="M79" s="1">
        <f>C79+G79</f>
        <v>3</v>
      </c>
      <c r="N79" s="52">
        <v>63.666599999999995</v>
      </c>
    </row>
    <row r="80" spans="2:14" s="15" customFormat="1" x14ac:dyDescent="0.3">
      <c r="B80" s="15" t="s">
        <v>13</v>
      </c>
      <c r="C80" s="47">
        <v>250</v>
      </c>
      <c r="D80" s="48">
        <f t="shared" si="5"/>
        <v>0.83612040133779264</v>
      </c>
      <c r="E80" s="49">
        <v>24.556510399999961</v>
      </c>
      <c r="G80" s="47">
        <v>49</v>
      </c>
      <c r="H80" s="48">
        <f t="shared" si="6"/>
        <v>0.16387959866220736</v>
      </c>
      <c r="I80" s="49">
        <v>26.439718367346938</v>
      </c>
      <c r="K80" s="50">
        <f t="shared" si="7"/>
        <v>1.8832079673469764</v>
      </c>
      <c r="L80" s="48">
        <f t="shared" si="8"/>
        <v>7.1226476060831989E-2</v>
      </c>
      <c r="M80" s="15">
        <f t="shared" si="9"/>
        <v>299</v>
      </c>
      <c r="N80" s="49">
        <v>24.865129765886291</v>
      </c>
    </row>
    <row r="81" spans="2:14" x14ac:dyDescent="0.3">
      <c r="B81" s="14">
        <v>3</v>
      </c>
      <c r="C81" s="51">
        <v>2</v>
      </c>
      <c r="D81" s="4">
        <f t="shared" si="5"/>
        <v>1</v>
      </c>
      <c r="E81" s="52">
        <v>15.0304</v>
      </c>
      <c r="G81" s="51">
        <v>0</v>
      </c>
      <c r="H81" s="4">
        <f t="shared" si="6"/>
        <v>0</v>
      </c>
      <c r="I81" s="52" t="s">
        <v>41</v>
      </c>
      <c r="K81" s="3" t="s">
        <v>41</v>
      </c>
      <c r="L81" s="4" t="s">
        <v>41</v>
      </c>
      <c r="M81" s="1">
        <f t="shared" si="9"/>
        <v>2</v>
      </c>
      <c r="N81" s="52">
        <v>15.0304</v>
      </c>
    </row>
    <row r="82" spans="2:14" x14ac:dyDescent="0.3">
      <c r="B82" s="14">
        <v>4</v>
      </c>
      <c r="C82" s="51">
        <v>10</v>
      </c>
      <c r="D82" s="4">
        <f t="shared" si="5"/>
        <v>1</v>
      </c>
      <c r="E82" s="52">
        <v>15.393420000000001</v>
      </c>
      <c r="G82" s="51">
        <v>0</v>
      </c>
      <c r="H82" s="4">
        <f t="shared" si="6"/>
        <v>0</v>
      </c>
      <c r="I82" s="52" t="s">
        <v>41</v>
      </c>
      <c r="K82" s="3" t="s">
        <v>41</v>
      </c>
      <c r="L82" s="4" t="s">
        <v>41</v>
      </c>
      <c r="M82" s="1">
        <f t="shared" si="9"/>
        <v>10</v>
      </c>
      <c r="N82" s="52">
        <v>15.393420000000001</v>
      </c>
    </row>
    <row r="83" spans="2:14" x14ac:dyDescent="0.3">
      <c r="B83" s="14">
        <v>5</v>
      </c>
      <c r="C83" s="51">
        <v>64</v>
      </c>
      <c r="D83" s="4">
        <f t="shared" si="5"/>
        <v>0.86486486486486491</v>
      </c>
      <c r="E83" s="52">
        <v>19.692834375000007</v>
      </c>
      <c r="G83" s="51">
        <v>10</v>
      </c>
      <c r="H83" s="4">
        <f t="shared" si="6"/>
        <v>0.13513513513513514</v>
      </c>
      <c r="I83" s="52">
        <v>20.009160000000001</v>
      </c>
      <c r="K83" s="3">
        <f t="shared" si="7"/>
        <v>0.31632562499999395</v>
      </c>
      <c r="L83" s="4">
        <f t="shared" si="8"/>
        <v>1.5809040709354811E-2</v>
      </c>
      <c r="M83" s="1">
        <f t="shared" si="9"/>
        <v>74</v>
      </c>
      <c r="N83" s="52">
        <v>19.735581081081097</v>
      </c>
    </row>
    <row r="84" spans="2:14" x14ac:dyDescent="0.3">
      <c r="B84" s="14">
        <v>6</v>
      </c>
      <c r="C84" s="51">
        <v>93</v>
      </c>
      <c r="D84" s="4">
        <f t="shared" si="5"/>
        <v>0.80172413793103448</v>
      </c>
      <c r="E84" s="52">
        <v>23.227558064516145</v>
      </c>
      <c r="G84" s="51">
        <v>23</v>
      </c>
      <c r="H84" s="4">
        <f t="shared" si="6"/>
        <v>0.19827586206896552</v>
      </c>
      <c r="I84" s="52">
        <v>23.794626086956526</v>
      </c>
      <c r="K84" s="3">
        <f t="shared" si="7"/>
        <v>0.56706802244038101</v>
      </c>
      <c r="L84" s="4">
        <f t="shared" si="8"/>
        <v>2.3831768583715215E-2</v>
      </c>
      <c r="M84" s="1">
        <f t="shared" si="9"/>
        <v>116</v>
      </c>
      <c r="N84" s="52">
        <v>23.339993965517234</v>
      </c>
    </row>
    <row r="85" spans="2:14" x14ac:dyDescent="0.3">
      <c r="B85" s="14">
        <v>7</v>
      </c>
      <c r="C85" s="51">
        <v>54</v>
      </c>
      <c r="D85" s="4">
        <f t="shared" si="5"/>
        <v>0.88524590163934425</v>
      </c>
      <c r="E85" s="52">
        <v>27.380135185185189</v>
      </c>
      <c r="G85" s="51">
        <v>7</v>
      </c>
      <c r="H85" s="4">
        <f t="shared" si="6"/>
        <v>0.11475409836065574</v>
      </c>
      <c r="I85" s="52">
        <v>27.921385714285716</v>
      </c>
      <c r="K85" s="3">
        <f t="shared" si="7"/>
        <v>0.54125052910052673</v>
      </c>
      <c r="L85" s="4">
        <f t="shared" si="8"/>
        <v>1.9384801837524883E-2</v>
      </c>
      <c r="M85" s="1">
        <f t="shared" si="9"/>
        <v>61</v>
      </c>
      <c r="N85" s="52">
        <v>27.44224590163935</v>
      </c>
    </row>
    <row r="86" spans="2:14" x14ac:dyDescent="0.3">
      <c r="B86" s="14" t="s">
        <v>7</v>
      </c>
      <c r="C86" s="51">
        <v>15</v>
      </c>
      <c r="D86" s="4">
        <f t="shared" si="5"/>
        <v>0.78947368421052633</v>
      </c>
      <c r="E86" s="52">
        <v>32.651459999999993</v>
      </c>
      <c r="G86" s="51">
        <v>4</v>
      </c>
      <c r="H86" s="4">
        <f t="shared" si="6"/>
        <v>0.21052631578947367</v>
      </c>
      <c r="I86" s="52">
        <v>32.403700000000001</v>
      </c>
      <c r="K86" s="3">
        <f t="shared" si="7"/>
        <v>-0.24775999999999243</v>
      </c>
      <c r="L86" s="4">
        <f t="shared" si="8"/>
        <v>-7.6460404213096788E-3</v>
      </c>
      <c r="M86" s="1">
        <f t="shared" si="9"/>
        <v>19</v>
      </c>
      <c r="N86" s="52">
        <v>32.599299999999992</v>
      </c>
    </row>
    <row r="87" spans="2:14" x14ac:dyDescent="0.3">
      <c r="B87" s="14" t="s">
        <v>10</v>
      </c>
      <c r="C87" s="51">
        <v>3</v>
      </c>
      <c r="D87" s="4">
        <f t="shared" si="5"/>
        <v>0.5</v>
      </c>
      <c r="E87" s="52">
        <v>37.649333333333338</v>
      </c>
      <c r="G87" s="51">
        <v>3</v>
      </c>
      <c r="H87" s="4">
        <f t="shared" si="6"/>
        <v>0.5</v>
      </c>
      <c r="I87" s="52">
        <v>38.504766666666661</v>
      </c>
      <c r="K87" s="3">
        <f t="shared" si="7"/>
        <v>0.85543333333332328</v>
      </c>
      <c r="L87" s="4">
        <f t="shared" si="8"/>
        <v>2.221629702989128E-2</v>
      </c>
      <c r="M87" s="1">
        <f t="shared" si="9"/>
        <v>6</v>
      </c>
      <c r="N87" s="52">
        <v>38.07705</v>
      </c>
    </row>
    <row r="88" spans="2:14" x14ac:dyDescent="0.3">
      <c r="B88" s="14" t="s">
        <v>15</v>
      </c>
      <c r="C88" s="51">
        <v>2</v>
      </c>
      <c r="D88" s="4">
        <f t="shared" si="5"/>
        <v>1</v>
      </c>
      <c r="E88" s="52">
        <v>45.017400000000002</v>
      </c>
      <c r="G88" s="51">
        <v>0</v>
      </c>
      <c r="H88" s="4">
        <f t="shared" si="6"/>
        <v>0</v>
      </c>
      <c r="I88" s="52" t="s">
        <v>41</v>
      </c>
      <c r="K88" s="3" t="s">
        <v>41</v>
      </c>
      <c r="L88" s="4" t="s">
        <v>41</v>
      </c>
      <c r="M88" s="1">
        <f t="shared" si="9"/>
        <v>2</v>
      </c>
      <c r="N88" s="52">
        <v>45.017400000000002</v>
      </c>
    </row>
    <row r="89" spans="2:14" x14ac:dyDescent="0.3">
      <c r="B89" s="14" t="s">
        <v>14</v>
      </c>
      <c r="C89" s="51">
        <v>7</v>
      </c>
      <c r="D89" s="4">
        <f t="shared" si="5"/>
        <v>0.77777777777777779</v>
      </c>
      <c r="E89" s="52">
        <v>51.906614285714276</v>
      </c>
      <c r="G89" s="51">
        <v>2</v>
      </c>
      <c r="H89" s="4">
        <f t="shared" si="6"/>
        <v>0.22222222222222221</v>
      </c>
      <c r="I89" s="52">
        <v>53.799700000000001</v>
      </c>
      <c r="K89" s="3">
        <f t="shared" si="7"/>
        <v>1.8930857142857249</v>
      </c>
      <c r="L89" s="4">
        <f t="shared" si="8"/>
        <v>3.5187663022019172E-2</v>
      </c>
      <c r="M89" s="1">
        <f t="shared" si="9"/>
        <v>9</v>
      </c>
      <c r="N89" s="52">
        <v>52.327300000000001</v>
      </c>
    </row>
    <row r="90" spans="2:14" s="15" customFormat="1" x14ac:dyDescent="0.3">
      <c r="B90" s="15" t="s">
        <v>2</v>
      </c>
      <c r="C90" s="47">
        <v>2465</v>
      </c>
      <c r="D90" s="48">
        <f t="shared" si="5"/>
        <v>0.55170098478066254</v>
      </c>
      <c r="E90" s="49">
        <v>14.170771480729931</v>
      </c>
      <c r="G90" s="47">
        <v>2003</v>
      </c>
      <c r="H90" s="48">
        <f t="shared" si="6"/>
        <v>0.44829901521933752</v>
      </c>
      <c r="I90" s="49">
        <v>15.404365601597551</v>
      </c>
      <c r="K90" s="50">
        <f t="shared" si="7"/>
        <v>1.23359412086762</v>
      </c>
      <c r="L90" s="48">
        <f t="shared" si="8"/>
        <v>8.0080812983280972E-2</v>
      </c>
      <c r="M90" s="15">
        <f t="shared" si="9"/>
        <v>4468</v>
      </c>
      <c r="N90" s="49">
        <v>14.723790510295673</v>
      </c>
    </row>
    <row r="91" spans="2:14" x14ac:dyDescent="0.3">
      <c r="B91" s="14">
        <v>1</v>
      </c>
      <c r="C91" s="51">
        <v>2</v>
      </c>
      <c r="D91" s="4">
        <f t="shared" si="5"/>
        <v>1</v>
      </c>
      <c r="E91" s="52">
        <v>12.708299999999999</v>
      </c>
      <c r="G91" s="51">
        <v>0</v>
      </c>
      <c r="H91" s="4">
        <f t="shared" si="6"/>
        <v>0</v>
      </c>
      <c r="I91" s="52" t="s">
        <v>41</v>
      </c>
      <c r="K91" s="3" t="s">
        <v>41</v>
      </c>
      <c r="L91" s="4" t="s">
        <v>41</v>
      </c>
      <c r="M91" s="1">
        <f t="shared" si="9"/>
        <v>2</v>
      </c>
      <c r="N91" s="52">
        <v>12.708299999999999</v>
      </c>
    </row>
    <row r="92" spans="2:14" x14ac:dyDescent="0.3">
      <c r="B92" s="14">
        <v>2</v>
      </c>
      <c r="C92" s="51">
        <v>2198</v>
      </c>
      <c r="D92" s="4">
        <f t="shared" si="5"/>
        <v>0.62072860773792715</v>
      </c>
      <c r="E92" s="52">
        <v>13.665414376705781</v>
      </c>
      <c r="G92" s="51">
        <v>1343</v>
      </c>
      <c r="H92" s="4">
        <f t="shared" si="6"/>
        <v>0.37927139226207285</v>
      </c>
      <c r="I92" s="52">
        <v>13.647413253908955</v>
      </c>
      <c r="K92" s="3">
        <f t="shared" si="7"/>
        <v>-1.8001122796826863E-2</v>
      </c>
      <c r="L92" s="4">
        <f t="shared" si="8"/>
        <v>-1.3190135347935551E-3</v>
      </c>
      <c r="M92" s="1">
        <f t="shared" si="9"/>
        <v>3541</v>
      </c>
      <c r="N92" s="52">
        <v>13.658587065800932</v>
      </c>
    </row>
    <row r="93" spans="2:14" x14ac:dyDescent="0.3">
      <c r="B93" s="14">
        <v>3</v>
      </c>
      <c r="C93" s="51">
        <v>155</v>
      </c>
      <c r="D93" s="4">
        <f t="shared" si="5"/>
        <v>0.40259740259740262</v>
      </c>
      <c r="E93" s="52">
        <v>14.888012903225846</v>
      </c>
      <c r="G93" s="51">
        <v>230</v>
      </c>
      <c r="H93" s="4">
        <f t="shared" si="6"/>
        <v>0.59740259740259738</v>
      </c>
      <c r="I93" s="52">
        <v>14.838486956521791</v>
      </c>
      <c r="K93" s="3">
        <f t="shared" si="7"/>
        <v>-4.9525946704054746E-2</v>
      </c>
      <c r="L93" s="4">
        <f t="shared" si="8"/>
        <v>-3.337668244017775E-3</v>
      </c>
      <c r="M93" s="1">
        <f t="shared" si="9"/>
        <v>385</v>
      </c>
      <c r="N93" s="52">
        <v>14.858425974025943</v>
      </c>
    </row>
    <row r="94" spans="2:14" x14ac:dyDescent="0.3">
      <c r="B94" s="14">
        <v>4</v>
      </c>
      <c r="C94" s="51">
        <v>35</v>
      </c>
      <c r="D94" s="4">
        <f t="shared" si="5"/>
        <v>0.25735294117647056</v>
      </c>
      <c r="E94" s="52">
        <v>16.150639999999989</v>
      </c>
      <c r="G94" s="51">
        <v>101</v>
      </c>
      <c r="H94" s="4">
        <f t="shared" si="6"/>
        <v>0.74264705882352944</v>
      </c>
      <c r="I94" s="52">
        <v>15.875130693069313</v>
      </c>
      <c r="K94" s="3">
        <f t="shared" si="7"/>
        <v>-0.27550930693067599</v>
      </c>
      <c r="L94" s="4">
        <f t="shared" si="8"/>
        <v>-1.7354774096502809E-2</v>
      </c>
      <c r="M94" s="1">
        <f t="shared" si="9"/>
        <v>136</v>
      </c>
      <c r="N94" s="52">
        <v>15.946033823529437</v>
      </c>
    </row>
    <row r="95" spans="2:14" x14ac:dyDescent="0.3">
      <c r="B95" s="14">
        <v>5</v>
      </c>
      <c r="C95" s="51">
        <v>18</v>
      </c>
      <c r="D95" s="4">
        <f t="shared" si="5"/>
        <v>8.9552238805970144E-2</v>
      </c>
      <c r="E95" s="52">
        <v>20.260838888888895</v>
      </c>
      <c r="G95" s="51">
        <v>183</v>
      </c>
      <c r="H95" s="4">
        <f t="shared" si="6"/>
        <v>0.91044776119402981</v>
      </c>
      <c r="I95" s="52">
        <v>19.001937704917996</v>
      </c>
      <c r="K95" s="3">
        <f t="shared" si="7"/>
        <v>-1.2589011839708988</v>
      </c>
      <c r="L95" s="4">
        <f t="shared" si="8"/>
        <v>-6.6251200457576265E-2</v>
      </c>
      <c r="M95" s="1">
        <f t="shared" si="9"/>
        <v>201</v>
      </c>
      <c r="N95" s="52">
        <v>19.114675124378071</v>
      </c>
    </row>
    <row r="96" spans="2:14" x14ac:dyDescent="0.3">
      <c r="B96" s="14">
        <v>6</v>
      </c>
      <c r="C96" s="51">
        <v>23</v>
      </c>
      <c r="D96" s="4">
        <f t="shared" si="5"/>
        <v>0.28048780487804881</v>
      </c>
      <c r="E96" s="52">
        <v>23.087539130434784</v>
      </c>
      <c r="G96" s="51">
        <v>59</v>
      </c>
      <c r="H96" s="4">
        <f t="shared" si="6"/>
        <v>0.71951219512195119</v>
      </c>
      <c r="I96" s="52">
        <v>23.065430508474591</v>
      </c>
      <c r="K96" s="3">
        <f t="shared" si="7"/>
        <v>-2.210862196019292E-2</v>
      </c>
      <c r="L96" s="4">
        <f t="shared" si="8"/>
        <v>-9.5851763755590324E-4</v>
      </c>
      <c r="M96" s="1">
        <f t="shared" si="9"/>
        <v>82</v>
      </c>
      <c r="N96" s="52">
        <v>23.071631707317099</v>
      </c>
    </row>
    <row r="97" spans="2:14" x14ac:dyDescent="0.3">
      <c r="B97" s="14">
        <v>7</v>
      </c>
      <c r="C97" s="51">
        <v>17</v>
      </c>
      <c r="D97" s="4">
        <f t="shared" si="5"/>
        <v>0.24285714285714285</v>
      </c>
      <c r="E97" s="52">
        <v>27.384435294117647</v>
      </c>
      <c r="G97" s="51">
        <v>53</v>
      </c>
      <c r="H97" s="4">
        <f t="shared" si="6"/>
        <v>0.75714285714285712</v>
      </c>
      <c r="I97" s="52">
        <v>26.913562264150936</v>
      </c>
      <c r="K97" s="3">
        <f t="shared" si="7"/>
        <v>-0.47087302996671099</v>
      </c>
      <c r="L97" s="4">
        <f t="shared" si="8"/>
        <v>-1.7495752711781203E-2</v>
      </c>
      <c r="M97" s="1">
        <f t="shared" si="9"/>
        <v>70</v>
      </c>
      <c r="N97" s="52">
        <v>27.027917142857127</v>
      </c>
    </row>
    <row r="98" spans="2:14" x14ac:dyDescent="0.3">
      <c r="B98" s="14" t="s">
        <v>7</v>
      </c>
      <c r="C98" s="51">
        <v>8</v>
      </c>
      <c r="D98" s="4">
        <f t="shared" si="5"/>
        <v>0.32</v>
      </c>
      <c r="E98" s="52">
        <v>31.474599999999995</v>
      </c>
      <c r="G98" s="51">
        <v>17</v>
      </c>
      <c r="H98" s="4">
        <f t="shared" si="6"/>
        <v>0.68</v>
      </c>
      <c r="I98" s="52">
        <v>31.747864705882346</v>
      </c>
      <c r="K98" s="3">
        <f t="shared" si="7"/>
        <v>0.27326470588235097</v>
      </c>
      <c r="L98" s="4">
        <f t="shared" si="8"/>
        <v>8.60734126259898E-3</v>
      </c>
      <c r="M98" s="1">
        <f t="shared" si="9"/>
        <v>25</v>
      </c>
      <c r="N98" s="52">
        <v>31.660419999999995</v>
      </c>
    </row>
    <row r="99" spans="2:14" x14ac:dyDescent="0.3">
      <c r="B99" s="14" t="s">
        <v>10</v>
      </c>
      <c r="C99" s="51">
        <v>5</v>
      </c>
      <c r="D99" s="4">
        <f t="shared" si="5"/>
        <v>0.35714285714285715</v>
      </c>
      <c r="E99" s="52">
        <v>38.333680000000001</v>
      </c>
      <c r="G99" s="51">
        <v>9</v>
      </c>
      <c r="H99" s="4">
        <f t="shared" si="6"/>
        <v>0.6428571428571429</v>
      </c>
      <c r="I99" s="52">
        <v>37.649333333333338</v>
      </c>
      <c r="K99" s="3">
        <f t="shared" si="7"/>
        <v>-0.68434666666666288</v>
      </c>
      <c r="L99" s="4">
        <f t="shared" si="8"/>
        <v>-1.817686014803262E-2</v>
      </c>
      <c r="M99" s="1">
        <f t="shared" si="9"/>
        <v>14</v>
      </c>
      <c r="N99" s="52">
        <v>37.893742857142861</v>
      </c>
    </row>
    <row r="100" spans="2:14" x14ac:dyDescent="0.3">
      <c r="B100" s="14" t="s">
        <v>15</v>
      </c>
      <c r="C100" s="51">
        <v>3</v>
      </c>
      <c r="D100" s="4">
        <f t="shared" si="5"/>
        <v>0.33333333333333331</v>
      </c>
      <c r="E100" s="52">
        <v>46.579900000000002</v>
      </c>
      <c r="G100" s="51">
        <v>6</v>
      </c>
      <c r="H100" s="4">
        <f t="shared" si="6"/>
        <v>0.66666666666666663</v>
      </c>
      <c r="I100" s="52">
        <v>43.975733333333331</v>
      </c>
      <c r="K100" s="3">
        <f t="shared" si="7"/>
        <v>-2.6041666666666714</v>
      </c>
      <c r="L100" s="4">
        <f t="shared" si="8"/>
        <v>-5.9218265831458672E-2</v>
      </c>
      <c r="M100" s="1">
        <f t="shared" si="9"/>
        <v>9</v>
      </c>
      <c r="N100" s="52">
        <v>44.843788888888895</v>
      </c>
    </row>
    <row r="101" spans="2:14" x14ac:dyDescent="0.3">
      <c r="B101" s="14" t="s">
        <v>14</v>
      </c>
      <c r="C101" s="51">
        <v>1</v>
      </c>
      <c r="D101" s="4">
        <f t="shared" si="5"/>
        <v>0.33333333333333331</v>
      </c>
      <c r="E101" s="52">
        <v>51.591099999999997</v>
      </c>
      <c r="G101" s="51">
        <v>2</v>
      </c>
      <c r="H101" s="4">
        <f t="shared" si="6"/>
        <v>0.66666666666666663</v>
      </c>
      <c r="I101" s="52">
        <v>51.591099999999997</v>
      </c>
      <c r="K101" s="3">
        <f t="shared" si="7"/>
        <v>0</v>
      </c>
      <c r="L101" s="4">
        <f t="shared" si="8"/>
        <v>0</v>
      </c>
      <c r="M101" s="1">
        <f t="shared" si="9"/>
        <v>3</v>
      </c>
      <c r="N101" s="52">
        <v>51.591100000000004</v>
      </c>
    </row>
    <row r="102" spans="2:14" s="15" customFormat="1" x14ac:dyDescent="0.3">
      <c r="B102" s="22" t="s">
        <v>30</v>
      </c>
      <c r="C102" s="22">
        <f>SUM(C90,C80,C68,C56,C50,C38,C29,C18,C6)</f>
        <v>31049</v>
      </c>
      <c r="D102" s="23">
        <f t="shared" si="5"/>
        <v>0.81712195378704144</v>
      </c>
      <c r="E102" s="24">
        <v>18.803221825736419</v>
      </c>
      <c r="G102" s="22">
        <f>SUM(G90,G80,G68,G56,G50,G38,G29,G18,G6)</f>
        <v>6949</v>
      </c>
      <c r="H102" s="23">
        <f t="shared" si="6"/>
        <v>0.18287804621295858</v>
      </c>
      <c r="I102" s="24">
        <v>18.098401885971626</v>
      </c>
      <c r="K102" s="24">
        <f t="shared" si="7"/>
        <v>-0.70481993976479274</v>
      </c>
      <c r="L102" s="23">
        <f t="shared" si="8"/>
        <v>-3.8943766648872488E-2</v>
      </c>
      <c r="M102" s="22">
        <f t="shared" si="9"/>
        <v>37998</v>
      </c>
      <c r="N102" s="24">
        <v>18.674418733265874</v>
      </c>
    </row>
    <row r="103" spans="2:14" s="15" customFormat="1" x14ac:dyDescent="0.3">
      <c r="B103" s="15" t="s">
        <v>31</v>
      </c>
      <c r="C103" s="47">
        <v>2218</v>
      </c>
      <c r="D103" s="48">
        <f t="shared" si="5"/>
        <v>0.53240518482957278</v>
      </c>
      <c r="E103" s="49">
        <v>41.909939945896504</v>
      </c>
      <c r="G103" s="47">
        <v>1948</v>
      </c>
      <c r="H103" s="48">
        <f t="shared" si="6"/>
        <v>0.46759481517042728</v>
      </c>
      <c r="I103" s="49">
        <v>45.319987679671037</v>
      </c>
      <c r="K103" s="50">
        <f t="shared" si="7"/>
        <v>3.4100477337745332</v>
      </c>
      <c r="L103" s="48">
        <f t="shared" si="8"/>
        <v>7.5243792162462603E-2</v>
      </c>
      <c r="M103" s="15">
        <f t="shared" si="9"/>
        <v>4166</v>
      </c>
      <c r="N103" s="49">
        <v>43.504460585693387</v>
      </c>
    </row>
    <row r="104" spans="2:14" x14ac:dyDescent="0.3">
      <c r="B104" s="14" t="s">
        <v>4</v>
      </c>
      <c r="C104" s="51">
        <v>897</v>
      </c>
      <c r="D104" s="4">
        <f t="shared" si="5"/>
        <v>0.47335092348284963</v>
      </c>
      <c r="E104" s="52">
        <v>60.213100891861323</v>
      </c>
      <c r="G104" s="51">
        <v>998</v>
      </c>
      <c r="H104" s="4">
        <f t="shared" si="6"/>
        <v>0.52664907651715043</v>
      </c>
      <c r="I104" s="52">
        <v>61.654247995991938</v>
      </c>
      <c r="K104" s="3">
        <f t="shared" si="7"/>
        <v>1.4411471041306143</v>
      </c>
      <c r="L104" s="4">
        <f t="shared" si="8"/>
        <v>2.3374660319014862E-2</v>
      </c>
      <c r="M104" s="1">
        <f t="shared" si="9"/>
        <v>1895</v>
      </c>
      <c r="N104" s="52">
        <v>60.972079683376485</v>
      </c>
    </row>
    <row r="105" spans="2:14" x14ac:dyDescent="0.3">
      <c r="B105" s="14" t="s">
        <v>9</v>
      </c>
      <c r="C105" s="51">
        <v>282</v>
      </c>
      <c r="D105" s="4">
        <f t="shared" si="5"/>
        <v>0.68948655256723712</v>
      </c>
      <c r="E105" s="52">
        <v>46.217356382978757</v>
      </c>
      <c r="G105" s="51">
        <v>127</v>
      </c>
      <c r="H105" s="4">
        <f t="shared" si="6"/>
        <v>0.31051344743276282</v>
      </c>
      <c r="I105" s="52">
        <v>46.099960629921249</v>
      </c>
      <c r="K105" s="3">
        <f t="shared" si="7"/>
        <v>-0.11739575305750805</v>
      </c>
      <c r="L105" s="4">
        <f t="shared" si="8"/>
        <v>-2.5465477942580314E-3</v>
      </c>
      <c r="M105" s="1">
        <f t="shared" si="9"/>
        <v>409</v>
      </c>
      <c r="N105" s="52">
        <v>46.180903422982922</v>
      </c>
    </row>
    <row r="106" spans="2:14" x14ac:dyDescent="0.3">
      <c r="B106" s="14" t="s">
        <v>8</v>
      </c>
      <c r="C106" s="51">
        <v>1039</v>
      </c>
      <c r="D106" s="4">
        <f t="shared" si="5"/>
        <v>0.5580021482277121</v>
      </c>
      <c r="E106" s="52">
        <v>24.939173051010421</v>
      </c>
      <c r="G106" s="51">
        <v>823</v>
      </c>
      <c r="H106" s="4">
        <f t="shared" si="6"/>
        <v>0.44199785177228784</v>
      </c>
      <c r="I106" s="52">
        <v>25.392103888213796</v>
      </c>
      <c r="K106" s="3">
        <f t="shared" si="7"/>
        <v>0.45293083720337535</v>
      </c>
      <c r="L106" s="4">
        <f t="shared" si="8"/>
        <v>1.7837467867859953E-2</v>
      </c>
      <c r="M106" s="1">
        <f t="shared" si="9"/>
        <v>1862</v>
      </c>
      <c r="N106" s="52">
        <v>25.139367508055958</v>
      </c>
    </row>
    <row r="107" spans="2:14" s="15" customFormat="1" x14ac:dyDescent="0.3">
      <c r="B107" s="15" t="s">
        <v>32</v>
      </c>
      <c r="C107" s="47">
        <v>20</v>
      </c>
      <c r="D107" s="48">
        <f t="shared" si="5"/>
        <v>0.51282051282051277</v>
      </c>
      <c r="E107" s="49">
        <v>55.918134999999992</v>
      </c>
      <c r="G107" s="47">
        <v>19</v>
      </c>
      <c r="H107" s="48">
        <f t="shared" si="6"/>
        <v>0.48717948717948717</v>
      </c>
      <c r="I107" s="49">
        <v>51.53914210526316</v>
      </c>
      <c r="K107" s="50">
        <f t="shared" si="7"/>
        <v>-4.3789928947368324</v>
      </c>
      <c r="L107" s="48">
        <f t="shared" si="8"/>
        <v>-8.4964411821081734E-2</v>
      </c>
      <c r="M107" s="15">
        <f t="shared" si="9"/>
        <v>39</v>
      </c>
      <c r="N107" s="49">
        <v>53.78477948717947</v>
      </c>
    </row>
    <row r="108" spans="2:14" s="15" customFormat="1" x14ac:dyDescent="0.3">
      <c r="B108" s="22" t="s">
        <v>33</v>
      </c>
      <c r="C108" s="22">
        <f>SUM(C102:C103,C107)</f>
        <v>33287</v>
      </c>
      <c r="D108" s="23">
        <f t="shared" si="5"/>
        <v>0.78873539795749115</v>
      </c>
      <c r="E108" s="24">
        <v>21.39</v>
      </c>
      <c r="G108" s="22">
        <f>SUM(G102:G103,G107)</f>
        <v>8916</v>
      </c>
      <c r="H108" s="23">
        <f t="shared" si="6"/>
        <v>0.21126460204250883</v>
      </c>
      <c r="I108" s="24">
        <v>24.89</v>
      </c>
      <c r="K108" s="24">
        <f t="shared" si="7"/>
        <v>3.5</v>
      </c>
      <c r="L108" s="23">
        <f t="shared" si="8"/>
        <v>0.14061872237846523</v>
      </c>
      <c r="M108" s="22">
        <f t="shared" si="9"/>
        <v>42203</v>
      </c>
      <c r="N108" s="24">
        <v>22.13</v>
      </c>
    </row>
    <row r="110" spans="2:14" x14ac:dyDescent="0.3">
      <c r="B110" s="1" t="s">
        <v>34</v>
      </c>
    </row>
    <row r="111" spans="2:14" x14ac:dyDescent="0.3">
      <c r="B111" s="1" t="s">
        <v>35</v>
      </c>
    </row>
    <row r="112" spans="2:14" x14ac:dyDescent="0.3">
      <c r="B112" s="1" t="s">
        <v>36</v>
      </c>
    </row>
    <row r="113" spans="2:2" x14ac:dyDescent="0.3">
      <c r="B113" s="1" t="s">
        <v>37</v>
      </c>
    </row>
    <row r="114" spans="2:2" x14ac:dyDescent="0.3">
      <c r="B114" s="1" t="s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4"/>
  <sheetViews>
    <sheetView showGridLines="0" workbookViewId="0">
      <pane xSplit="1" ySplit="5" topLeftCell="B99" activePane="bottomRight" state="frozen"/>
      <selection pane="topRight"/>
      <selection pane="bottomLeft"/>
      <selection pane="bottomRight" activeCell="B22" sqref="B22"/>
    </sheetView>
  </sheetViews>
  <sheetFormatPr defaultColWidth="8.90625" defaultRowHeight="14" x14ac:dyDescent="0.3"/>
  <cols>
    <col min="1" max="1" width="8.90625" style="1"/>
    <col min="2" max="2" width="38.90625" style="1" bestFit="1" customWidth="1"/>
    <col min="3" max="3" width="8.90625" style="1"/>
    <col min="4" max="4" width="10" style="2" customWidth="1"/>
    <col min="5" max="5" width="13.54296875" style="2" customWidth="1"/>
    <col min="6" max="6" width="1.81640625" style="1" customWidth="1"/>
    <col min="7" max="7" width="8.90625" style="1"/>
    <col min="8" max="8" width="11" style="2" customWidth="1"/>
    <col min="9" max="9" width="12.81640625" style="2" customWidth="1"/>
    <col min="10" max="10" width="1.81640625" style="1" customWidth="1"/>
    <col min="11" max="11" width="12.36328125" style="3" customWidth="1"/>
    <col min="12" max="12" width="12.1796875" style="4" customWidth="1"/>
    <col min="13" max="13" width="7" style="1" customWidth="1"/>
    <col min="14" max="14" width="9.90625" style="2" customWidth="1"/>
    <col min="15" max="16384" width="8.90625" style="1"/>
  </cols>
  <sheetData>
    <row r="1" spans="1:14" x14ac:dyDescent="0.3">
      <c r="A1" s="1" t="s">
        <v>39</v>
      </c>
    </row>
    <row r="4" spans="1:14" x14ac:dyDescent="0.3">
      <c r="B4" s="15" t="s">
        <v>18</v>
      </c>
    </row>
    <row r="5" spans="1:14" s="16" customFormat="1" ht="42" x14ac:dyDescent="0.3">
      <c r="B5" s="17" t="s">
        <v>19</v>
      </c>
      <c r="C5" s="18" t="s">
        <v>20</v>
      </c>
      <c r="D5" s="18" t="s">
        <v>21</v>
      </c>
      <c r="E5" s="18" t="s">
        <v>22</v>
      </c>
      <c r="F5" s="19"/>
      <c r="G5" s="18" t="s">
        <v>23</v>
      </c>
      <c r="H5" s="18" t="s">
        <v>24</v>
      </c>
      <c r="I5" s="18" t="s">
        <v>25</v>
      </c>
      <c r="J5" s="19"/>
      <c r="K5" s="20" t="s">
        <v>26</v>
      </c>
      <c r="L5" s="21" t="s">
        <v>27</v>
      </c>
      <c r="M5" s="18" t="s">
        <v>28</v>
      </c>
      <c r="N5" s="18" t="s">
        <v>29</v>
      </c>
    </row>
    <row r="6" spans="1:14" s="15" customFormat="1" x14ac:dyDescent="0.3">
      <c r="B6" s="15" t="s">
        <v>0</v>
      </c>
      <c r="C6" s="47">
        <v>1985</v>
      </c>
      <c r="D6" s="48">
        <f>C6/(C6+G6)</f>
        <v>0.92154131847725163</v>
      </c>
      <c r="E6" s="49">
        <v>15.827526498740879</v>
      </c>
      <c r="G6" s="47">
        <v>169</v>
      </c>
      <c r="H6" s="48">
        <f>G6/(G6+C6)</f>
        <v>7.8458681522748375E-2</v>
      </c>
      <c r="I6" s="49">
        <v>16.212987573964515</v>
      </c>
      <c r="K6" s="50">
        <f>I6-E6</f>
        <v>0.38546107522363648</v>
      </c>
      <c r="L6" s="48">
        <f>K6/I6</f>
        <v>2.3774833198702119E-2</v>
      </c>
      <c r="M6" s="15">
        <f>C6+G6</f>
        <v>2154</v>
      </c>
      <c r="N6" s="49">
        <v>15.857769266480876</v>
      </c>
    </row>
    <row r="7" spans="1:14" x14ac:dyDescent="0.3">
      <c r="B7" s="14">
        <v>2</v>
      </c>
      <c r="C7" s="51">
        <v>851</v>
      </c>
      <c r="D7" s="4">
        <f t="shared" ref="D7:D70" si="0">C7/(C7+G7)</f>
        <v>0.89673340358271869</v>
      </c>
      <c r="E7" s="52">
        <v>13.69588860164504</v>
      </c>
      <c r="G7" s="51">
        <v>98</v>
      </c>
      <c r="H7" s="4">
        <f t="shared" ref="H7:H70" si="1">G7/(G7+C7)</f>
        <v>0.10326659641728135</v>
      </c>
      <c r="I7" s="52">
        <v>13.581012244897968</v>
      </c>
      <c r="K7" s="3">
        <f t="shared" ref="K7:K70" si="2">I7-E7</f>
        <v>-0.11487635674707164</v>
      </c>
      <c r="L7" s="4">
        <f t="shared" ref="L7:L70" si="3">K7/I7</f>
        <v>-8.4586004839387208E-3</v>
      </c>
      <c r="M7" s="1">
        <f t="shared" ref="M7:M70" si="4">C7+G7</f>
        <v>949</v>
      </c>
      <c r="N7" s="52">
        <v>13.684025711274906</v>
      </c>
    </row>
    <row r="8" spans="1:14" x14ac:dyDescent="0.3">
      <c r="B8" s="14">
        <v>3</v>
      </c>
      <c r="C8" s="51">
        <v>367</v>
      </c>
      <c r="D8" s="4">
        <f t="shared" si="0"/>
        <v>0.92911392405063287</v>
      </c>
      <c r="E8" s="52">
        <v>14.909621525885518</v>
      </c>
      <c r="G8" s="51">
        <v>28</v>
      </c>
      <c r="H8" s="4">
        <f t="shared" si="1"/>
        <v>7.0886075949367092E-2</v>
      </c>
      <c r="I8" s="52">
        <v>14.951578571428561</v>
      </c>
      <c r="K8" s="3">
        <f t="shared" si="2"/>
        <v>4.1957045543043137E-2</v>
      </c>
      <c r="L8" s="4">
        <f t="shared" si="3"/>
        <v>2.8061950343638074E-3</v>
      </c>
      <c r="M8" s="1">
        <f t="shared" si="4"/>
        <v>395</v>
      </c>
      <c r="N8" s="52">
        <v>14.912595696202471</v>
      </c>
    </row>
    <row r="9" spans="1:14" x14ac:dyDescent="0.3">
      <c r="B9" s="14">
        <v>4</v>
      </c>
      <c r="C9" s="51">
        <v>560</v>
      </c>
      <c r="D9" s="4">
        <f t="shared" si="0"/>
        <v>0.97053726169844023</v>
      </c>
      <c r="E9" s="52">
        <v>16.197918571428477</v>
      </c>
      <c r="G9" s="51">
        <v>17</v>
      </c>
      <c r="H9" s="4">
        <f t="shared" si="1"/>
        <v>2.9462738301559793E-2</v>
      </c>
      <c r="I9" s="52">
        <v>15.870305882352943</v>
      </c>
      <c r="K9" s="3">
        <f t="shared" si="2"/>
        <v>-0.32761268907553465</v>
      </c>
      <c r="L9" s="4">
        <f t="shared" si="3"/>
        <v>-2.0643123800142067E-2</v>
      </c>
      <c r="M9" s="1">
        <f t="shared" si="4"/>
        <v>577</v>
      </c>
      <c r="N9" s="52">
        <v>16.188266204505968</v>
      </c>
    </row>
    <row r="10" spans="1:14" x14ac:dyDescent="0.3">
      <c r="B10" s="14">
        <v>5</v>
      </c>
      <c r="C10" s="51">
        <v>78</v>
      </c>
      <c r="D10" s="4">
        <f t="shared" si="0"/>
        <v>0.90697674418604646</v>
      </c>
      <c r="E10" s="52">
        <v>19.562893589743606</v>
      </c>
      <c r="G10" s="51">
        <v>8</v>
      </c>
      <c r="H10" s="4">
        <f t="shared" si="1"/>
        <v>9.3023255813953487E-2</v>
      </c>
      <c r="I10" s="52">
        <v>20.08755</v>
      </c>
      <c r="K10" s="3">
        <f t="shared" si="2"/>
        <v>0.52465641025639442</v>
      </c>
      <c r="L10" s="4">
        <f t="shared" si="3"/>
        <v>2.6118486836692101E-2</v>
      </c>
      <c r="M10" s="1">
        <f t="shared" si="4"/>
        <v>86</v>
      </c>
      <c r="N10" s="52">
        <v>19.611698837209325</v>
      </c>
    </row>
    <row r="11" spans="1:14" x14ac:dyDescent="0.3">
      <c r="B11" s="14">
        <v>6</v>
      </c>
      <c r="C11" s="51">
        <v>59</v>
      </c>
      <c r="D11" s="4">
        <f t="shared" si="0"/>
        <v>0.88059701492537312</v>
      </c>
      <c r="E11" s="52">
        <v>23.952955932203412</v>
      </c>
      <c r="G11" s="51">
        <v>8</v>
      </c>
      <c r="H11" s="4">
        <f t="shared" si="1"/>
        <v>0.11940298507462686</v>
      </c>
      <c r="I11" s="52">
        <v>24.07845</v>
      </c>
      <c r="K11" s="3">
        <f t="shared" si="2"/>
        <v>0.12549406779658767</v>
      </c>
      <c r="L11" s="4">
        <f t="shared" si="3"/>
        <v>5.2118831484828827E-3</v>
      </c>
      <c r="M11" s="1">
        <f t="shared" si="4"/>
        <v>67</v>
      </c>
      <c r="N11" s="52">
        <v>23.967940298507493</v>
      </c>
    </row>
    <row r="12" spans="1:14" x14ac:dyDescent="0.3">
      <c r="B12" s="14">
        <v>7</v>
      </c>
      <c r="C12" s="51">
        <v>43</v>
      </c>
      <c r="D12" s="4">
        <f t="shared" si="0"/>
        <v>0.93478260869565222</v>
      </c>
      <c r="E12" s="52">
        <v>28.294927906976746</v>
      </c>
      <c r="G12" s="51">
        <v>3</v>
      </c>
      <c r="H12" s="4">
        <f t="shared" si="1"/>
        <v>6.5217391304347824E-2</v>
      </c>
      <c r="I12" s="52">
        <v>28.360266666666664</v>
      </c>
      <c r="K12" s="3">
        <f t="shared" si="2"/>
        <v>6.5338759689918646E-2</v>
      </c>
      <c r="L12" s="4">
        <f t="shared" si="3"/>
        <v>2.3038838265478927E-3</v>
      </c>
      <c r="M12" s="1">
        <f t="shared" si="4"/>
        <v>46</v>
      </c>
      <c r="N12" s="52">
        <v>28.299189130434787</v>
      </c>
    </row>
    <row r="13" spans="1:14" x14ac:dyDescent="0.3">
      <c r="B13" s="14" t="s">
        <v>7</v>
      </c>
      <c r="C13" s="51">
        <v>12</v>
      </c>
      <c r="D13" s="4">
        <f t="shared" si="0"/>
        <v>0.8</v>
      </c>
      <c r="E13" s="52">
        <v>31.784299999999991</v>
      </c>
      <c r="G13" s="51">
        <v>3</v>
      </c>
      <c r="H13" s="4">
        <f t="shared" si="1"/>
        <v>0.2</v>
      </c>
      <c r="I13" s="52">
        <v>32.816633333333336</v>
      </c>
      <c r="K13" s="3">
        <f t="shared" si="2"/>
        <v>1.0323333333333444</v>
      </c>
      <c r="L13" s="4">
        <f t="shared" si="3"/>
        <v>3.1457624639537808E-2</v>
      </c>
      <c r="M13" s="1">
        <f t="shared" si="4"/>
        <v>15</v>
      </c>
      <c r="N13" s="52">
        <v>31.990766666666659</v>
      </c>
    </row>
    <row r="14" spans="1:14" x14ac:dyDescent="0.3">
      <c r="B14" s="14" t="s">
        <v>10</v>
      </c>
      <c r="C14" s="51">
        <v>6</v>
      </c>
      <c r="D14" s="4">
        <f t="shared" si="0"/>
        <v>0.75</v>
      </c>
      <c r="E14" s="52">
        <v>38.07705</v>
      </c>
      <c r="G14" s="51">
        <v>2</v>
      </c>
      <c r="H14" s="4">
        <f t="shared" si="1"/>
        <v>0.25</v>
      </c>
      <c r="I14" s="52">
        <v>38.07705</v>
      </c>
      <c r="K14" s="3">
        <f t="shared" si="2"/>
        <v>0</v>
      </c>
      <c r="L14" s="4">
        <f t="shared" si="3"/>
        <v>0</v>
      </c>
      <c r="M14" s="1">
        <f t="shared" si="4"/>
        <v>8</v>
      </c>
      <c r="N14" s="52">
        <v>38.07705</v>
      </c>
    </row>
    <row r="15" spans="1:14" x14ac:dyDescent="0.3">
      <c r="B15" s="14" t="s">
        <v>15</v>
      </c>
      <c r="C15" s="51">
        <v>5</v>
      </c>
      <c r="D15" s="4">
        <f t="shared" si="0"/>
        <v>0.83333333333333337</v>
      </c>
      <c r="E15" s="52">
        <v>45.329900000000002</v>
      </c>
      <c r="G15" s="51">
        <v>1</v>
      </c>
      <c r="H15" s="4">
        <f t="shared" si="1"/>
        <v>0.16666666666666666</v>
      </c>
      <c r="I15" s="52">
        <v>46.579900000000002</v>
      </c>
      <c r="K15" s="3">
        <f t="shared" si="2"/>
        <v>1.25</v>
      </c>
      <c r="L15" s="4">
        <f t="shared" si="3"/>
        <v>2.6835609350814405E-2</v>
      </c>
      <c r="M15" s="1">
        <f t="shared" si="4"/>
        <v>6</v>
      </c>
      <c r="N15" s="52">
        <v>45.538233333333331</v>
      </c>
    </row>
    <row r="16" spans="1:14" x14ac:dyDescent="0.3">
      <c r="B16" s="14" t="s">
        <v>14</v>
      </c>
      <c r="C16" s="51">
        <v>2</v>
      </c>
      <c r="D16" s="4">
        <f t="shared" si="0"/>
        <v>1</v>
      </c>
      <c r="E16" s="52">
        <v>52.695399999999999</v>
      </c>
      <c r="G16" s="51"/>
      <c r="H16" s="4">
        <f t="shared" si="1"/>
        <v>0</v>
      </c>
      <c r="I16" s="52" t="s">
        <v>41</v>
      </c>
      <c r="K16" s="3" t="s">
        <v>41</v>
      </c>
      <c r="L16" s="4" t="s">
        <v>41</v>
      </c>
      <c r="M16" s="1">
        <f t="shared" si="4"/>
        <v>2</v>
      </c>
      <c r="N16" s="52">
        <v>52.695399999999999</v>
      </c>
    </row>
    <row r="17" spans="2:14" x14ac:dyDescent="0.3">
      <c r="B17" s="14">
        <v>9</v>
      </c>
      <c r="C17" s="51">
        <v>2</v>
      </c>
      <c r="D17" s="4">
        <f>C17/(C17+G17)</f>
        <v>0.66666666666666663</v>
      </c>
      <c r="E17" s="52">
        <v>61.023600000000002</v>
      </c>
      <c r="G17" s="51">
        <v>1</v>
      </c>
      <c r="H17" s="4">
        <f>G17/(G17+C17)</f>
        <v>0.33333333333333331</v>
      </c>
      <c r="I17" s="52">
        <v>61.023600000000002</v>
      </c>
      <c r="K17" s="3">
        <f>I17-E17</f>
        <v>0</v>
      </c>
      <c r="L17" s="4">
        <f>K17/I17</f>
        <v>0</v>
      </c>
      <c r="M17" s="1">
        <f>C17+G17</f>
        <v>3</v>
      </c>
      <c r="N17" s="52">
        <v>61.023600000000009</v>
      </c>
    </row>
    <row r="18" spans="2:14" s="15" customFormat="1" x14ac:dyDescent="0.3">
      <c r="B18" s="15" t="s">
        <v>3</v>
      </c>
      <c r="C18" s="47">
        <v>1448</v>
      </c>
      <c r="D18" s="48">
        <f t="shared" si="0"/>
        <v>0.94148244473342002</v>
      </c>
      <c r="E18" s="49">
        <v>23.935981215469571</v>
      </c>
      <c r="G18" s="47">
        <v>90</v>
      </c>
      <c r="H18" s="48">
        <f t="shared" si="1"/>
        <v>5.8517555266579972E-2</v>
      </c>
      <c r="I18" s="49">
        <v>22.349626666666666</v>
      </c>
      <c r="K18" s="50">
        <f t="shared" si="2"/>
        <v>-1.5863545488029054</v>
      </c>
      <c r="L18" s="48">
        <f t="shared" si="3"/>
        <v>-7.0979017791329493E-2</v>
      </c>
      <c r="M18" s="15">
        <f t="shared" si="4"/>
        <v>1538</v>
      </c>
      <c r="N18" s="49">
        <v>23.843151625487767</v>
      </c>
    </row>
    <row r="19" spans="2:14" x14ac:dyDescent="0.3">
      <c r="B19" s="14">
        <v>2</v>
      </c>
      <c r="C19" s="51">
        <v>10</v>
      </c>
      <c r="D19" s="4">
        <f t="shared" si="0"/>
        <v>0.90909090909090906</v>
      </c>
      <c r="E19" s="52">
        <v>13.762319999999999</v>
      </c>
      <c r="G19" s="51">
        <v>1</v>
      </c>
      <c r="H19" s="4">
        <f t="shared" si="1"/>
        <v>9.0909090909090912E-2</v>
      </c>
      <c r="I19" s="52">
        <v>13.872</v>
      </c>
      <c r="K19" s="3">
        <f t="shared" si="2"/>
        <v>0.10968000000000089</v>
      </c>
      <c r="L19" s="4">
        <f t="shared" si="3"/>
        <v>7.9065743944637321E-3</v>
      </c>
      <c r="M19" s="1">
        <f t="shared" si="4"/>
        <v>11</v>
      </c>
      <c r="N19" s="52">
        <v>13.772290909090911</v>
      </c>
    </row>
    <row r="20" spans="2:14" x14ac:dyDescent="0.3">
      <c r="B20" s="14">
        <v>3</v>
      </c>
      <c r="C20" s="51">
        <v>147</v>
      </c>
      <c r="D20" s="4">
        <f t="shared" si="0"/>
        <v>0.89634146341463417</v>
      </c>
      <c r="E20" s="52">
        <v>14.902784353741534</v>
      </c>
      <c r="G20" s="51">
        <v>17</v>
      </c>
      <c r="H20" s="4">
        <f t="shared" si="1"/>
        <v>0.10365853658536585</v>
      </c>
      <c r="I20" s="52">
        <v>14.705841176470582</v>
      </c>
      <c r="K20" s="3">
        <f t="shared" si="2"/>
        <v>-0.19694317727095267</v>
      </c>
      <c r="L20" s="4">
        <f t="shared" si="3"/>
        <v>-1.3392173552510735E-2</v>
      </c>
      <c r="M20" s="1">
        <f t="shared" si="4"/>
        <v>164</v>
      </c>
      <c r="N20" s="52">
        <v>14.88236951219516</v>
      </c>
    </row>
    <row r="21" spans="2:14" x14ac:dyDescent="0.3">
      <c r="B21" s="14">
        <v>4</v>
      </c>
      <c r="C21" s="51">
        <v>90</v>
      </c>
      <c r="D21" s="4">
        <f t="shared" si="0"/>
        <v>0.97826086956521741</v>
      </c>
      <c r="E21" s="52">
        <v>16.018260000000001</v>
      </c>
      <c r="G21" s="51">
        <v>2</v>
      </c>
      <c r="H21" s="4">
        <f t="shared" si="1"/>
        <v>2.1739130434782608E-2</v>
      </c>
      <c r="I21" s="52">
        <v>16.415400000000002</v>
      </c>
      <c r="K21" s="3">
        <f t="shared" si="2"/>
        <v>0.39714000000000027</v>
      </c>
      <c r="L21" s="4">
        <f t="shared" si="3"/>
        <v>2.4193135714024649E-2</v>
      </c>
      <c r="M21" s="1">
        <f t="shared" si="4"/>
        <v>92</v>
      </c>
      <c r="N21" s="52">
        <v>16.026893478260874</v>
      </c>
    </row>
    <row r="22" spans="2:14" x14ac:dyDescent="0.3">
      <c r="B22" s="14">
        <v>5</v>
      </c>
      <c r="C22" s="51">
        <v>74</v>
      </c>
      <c r="D22" s="4">
        <f t="shared" si="0"/>
        <v>0.8314606741573034</v>
      </c>
      <c r="E22" s="52">
        <v>19.342012162162174</v>
      </c>
      <c r="G22" s="51">
        <v>15</v>
      </c>
      <c r="H22" s="4">
        <f t="shared" si="1"/>
        <v>0.16853932584269662</v>
      </c>
      <c r="I22" s="52">
        <v>19.511646666666667</v>
      </c>
      <c r="K22" s="3">
        <f t="shared" si="2"/>
        <v>0.16963450450449358</v>
      </c>
      <c r="L22" s="4">
        <f t="shared" si="3"/>
        <v>8.6940127300631168E-3</v>
      </c>
      <c r="M22" s="1">
        <f t="shared" si="4"/>
        <v>89</v>
      </c>
      <c r="N22" s="52">
        <v>19.370602247191034</v>
      </c>
    </row>
    <row r="23" spans="2:14" x14ac:dyDescent="0.3">
      <c r="B23" s="14">
        <v>6</v>
      </c>
      <c r="C23" s="51">
        <v>684</v>
      </c>
      <c r="D23" s="4">
        <f t="shared" si="0"/>
        <v>0.9593267882187938</v>
      </c>
      <c r="E23" s="52">
        <v>24.492765643275078</v>
      </c>
      <c r="G23" s="51">
        <v>29</v>
      </c>
      <c r="H23" s="4">
        <f t="shared" si="1"/>
        <v>4.067321178120617E-2</v>
      </c>
      <c r="I23" s="52">
        <v>23.931303448275866</v>
      </c>
      <c r="K23" s="3">
        <f t="shared" si="2"/>
        <v>-0.56146219499921202</v>
      </c>
      <c r="L23" s="4">
        <f t="shared" si="3"/>
        <v>-2.3461413048927036E-2</v>
      </c>
      <c r="M23" s="1">
        <f t="shared" si="4"/>
        <v>713</v>
      </c>
      <c r="N23" s="52">
        <v>24.469929172510728</v>
      </c>
    </row>
    <row r="24" spans="2:14" x14ac:dyDescent="0.3">
      <c r="B24" s="14">
        <v>7</v>
      </c>
      <c r="C24" s="51">
        <v>389</v>
      </c>
      <c r="D24" s="4">
        <f t="shared" si="0"/>
        <v>0.94417475728155342</v>
      </c>
      <c r="E24" s="52">
        <v>27.938402827763554</v>
      </c>
      <c r="G24" s="51">
        <v>23</v>
      </c>
      <c r="H24" s="4">
        <f t="shared" si="1"/>
        <v>5.5825242718446605E-2</v>
      </c>
      <c r="I24" s="52">
        <v>27.238282608695648</v>
      </c>
      <c r="K24" s="3">
        <f t="shared" si="2"/>
        <v>-0.70012021906790523</v>
      </c>
      <c r="L24" s="4">
        <f t="shared" si="3"/>
        <v>-2.5703537522016762E-2</v>
      </c>
      <c r="M24" s="1">
        <f t="shared" si="4"/>
        <v>412</v>
      </c>
      <c r="N24" s="52">
        <v>27.899318446602013</v>
      </c>
    </row>
    <row r="25" spans="2:14" x14ac:dyDescent="0.3">
      <c r="B25" s="14" t="s">
        <v>7</v>
      </c>
      <c r="C25" s="51">
        <v>40</v>
      </c>
      <c r="D25" s="4">
        <f t="shared" si="0"/>
        <v>0.95238095238095233</v>
      </c>
      <c r="E25" s="52">
        <v>32.403700000000001</v>
      </c>
      <c r="G25" s="51">
        <v>2</v>
      </c>
      <c r="H25" s="4">
        <f t="shared" si="1"/>
        <v>4.7619047619047616E-2</v>
      </c>
      <c r="I25" s="52">
        <v>32.403700000000001</v>
      </c>
      <c r="K25" s="3">
        <f t="shared" si="2"/>
        <v>0</v>
      </c>
      <c r="L25" s="4">
        <f t="shared" si="3"/>
        <v>0</v>
      </c>
      <c r="M25" s="1">
        <f t="shared" si="4"/>
        <v>42</v>
      </c>
      <c r="N25" s="52">
        <v>32.403699999999994</v>
      </c>
    </row>
    <row r="26" spans="2:14" x14ac:dyDescent="0.3">
      <c r="B26" s="14" t="s">
        <v>10</v>
      </c>
      <c r="C26" s="51">
        <v>14</v>
      </c>
      <c r="D26" s="4">
        <f t="shared" si="0"/>
        <v>0.93333333333333335</v>
      </c>
      <c r="E26" s="52">
        <v>38.626971428571437</v>
      </c>
      <c r="G26" s="51">
        <v>1</v>
      </c>
      <c r="H26" s="4">
        <f t="shared" si="1"/>
        <v>6.6666666666666666E-2</v>
      </c>
      <c r="I26" s="52">
        <v>36.793900000000001</v>
      </c>
      <c r="K26" s="3">
        <f t="shared" si="2"/>
        <v>-1.8330714285714365</v>
      </c>
      <c r="L26" s="4">
        <f t="shared" si="3"/>
        <v>-4.9819981805990572E-2</v>
      </c>
      <c r="M26" s="1">
        <f t="shared" si="4"/>
        <v>15</v>
      </c>
      <c r="N26" s="52">
        <v>38.504766666666676</v>
      </c>
    </row>
    <row r="27" spans="2:14" x14ac:dyDescent="0.3">
      <c r="B27" s="14" t="s">
        <v>15</v>
      </c>
      <c r="C27" s="53">
        <v>0</v>
      </c>
      <c r="D27" s="4" t="s">
        <v>41</v>
      </c>
      <c r="E27" s="52" t="s">
        <v>41</v>
      </c>
      <c r="G27" s="51">
        <v>0</v>
      </c>
      <c r="H27" s="4" t="s">
        <v>41</v>
      </c>
      <c r="I27" s="52" t="s">
        <v>41</v>
      </c>
      <c r="K27" s="3" t="s">
        <v>41</v>
      </c>
      <c r="L27" s="4" t="s">
        <v>41</v>
      </c>
      <c r="M27" s="1">
        <f t="shared" si="4"/>
        <v>0</v>
      </c>
      <c r="N27" s="52" t="s">
        <v>41</v>
      </c>
    </row>
    <row r="28" spans="2:14" x14ac:dyDescent="0.3">
      <c r="B28" s="14" t="s">
        <v>14</v>
      </c>
      <c r="C28" s="53">
        <v>0</v>
      </c>
      <c r="D28" s="4" t="s">
        <v>41</v>
      </c>
      <c r="E28" s="52" t="s">
        <v>41</v>
      </c>
      <c r="G28" s="51">
        <v>0</v>
      </c>
      <c r="H28" s="4" t="s">
        <v>41</v>
      </c>
      <c r="I28" s="52" t="s">
        <v>41</v>
      </c>
      <c r="K28" s="3" t="s">
        <v>41</v>
      </c>
      <c r="L28" s="4" t="s">
        <v>41</v>
      </c>
      <c r="M28" s="1">
        <f t="shared" si="4"/>
        <v>0</v>
      </c>
      <c r="N28" s="52" t="s">
        <v>41</v>
      </c>
    </row>
    <row r="29" spans="2:14" s="15" customFormat="1" x14ac:dyDescent="0.3">
      <c r="B29" s="15" t="s">
        <v>11</v>
      </c>
      <c r="C29" s="47">
        <v>205</v>
      </c>
      <c r="D29" s="48">
        <f t="shared" si="0"/>
        <v>0.97619047619047616</v>
      </c>
      <c r="E29" s="49">
        <v>17.048472195121942</v>
      </c>
      <c r="G29" s="47">
        <v>5</v>
      </c>
      <c r="H29" s="48">
        <f t="shared" si="1"/>
        <v>2.3809523809523808E-2</v>
      </c>
      <c r="I29" s="49">
        <v>23.09808</v>
      </c>
      <c r="K29" s="50">
        <f t="shared" si="2"/>
        <v>6.0496078048780575</v>
      </c>
      <c r="L29" s="48">
        <f t="shared" si="3"/>
        <v>0.26190955286664769</v>
      </c>
      <c r="M29" s="15">
        <f t="shared" si="4"/>
        <v>210</v>
      </c>
      <c r="N29" s="49">
        <v>17.192510476190495</v>
      </c>
    </row>
    <row r="30" spans="2:14" x14ac:dyDescent="0.3">
      <c r="B30" s="14">
        <v>2</v>
      </c>
      <c r="C30" s="51">
        <v>7</v>
      </c>
      <c r="D30" s="4">
        <f t="shared" si="0"/>
        <v>1</v>
      </c>
      <c r="E30" s="52">
        <v>13.872</v>
      </c>
      <c r="G30" s="51">
        <v>0</v>
      </c>
      <c r="H30" s="4">
        <f t="shared" si="1"/>
        <v>0</v>
      </c>
      <c r="I30" s="52" t="e">
        <v>#DIV/0!</v>
      </c>
      <c r="K30" s="3" t="s">
        <v>41</v>
      </c>
      <c r="L30" s="4" t="s">
        <v>41</v>
      </c>
      <c r="M30" s="1">
        <f t="shared" si="4"/>
        <v>7</v>
      </c>
      <c r="N30" s="52">
        <v>13.872</v>
      </c>
    </row>
    <row r="31" spans="2:14" x14ac:dyDescent="0.3">
      <c r="B31" s="14">
        <v>3</v>
      </c>
      <c r="C31" s="51">
        <v>23</v>
      </c>
      <c r="D31" s="4">
        <f t="shared" si="0"/>
        <v>0.95833333333333337</v>
      </c>
      <c r="E31" s="52">
        <v>13.416104347826082</v>
      </c>
      <c r="G31" s="51">
        <v>1</v>
      </c>
      <c r="H31" s="4">
        <f t="shared" si="1"/>
        <v>4.1666666666666664E-2</v>
      </c>
      <c r="I31" s="52">
        <v>13.9269</v>
      </c>
      <c r="K31" s="3">
        <f t="shared" si="2"/>
        <v>0.51079565217391831</v>
      </c>
      <c r="L31" s="4">
        <f t="shared" si="3"/>
        <v>3.6676909590355238E-2</v>
      </c>
      <c r="M31" s="1">
        <f t="shared" si="4"/>
        <v>24</v>
      </c>
      <c r="N31" s="52">
        <v>13.437387499999994</v>
      </c>
    </row>
    <row r="32" spans="2:14" x14ac:dyDescent="0.3">
      <c r="B32" s="14">
        <v>4</v>
      </c>
      <c r="C32" s="51">
        <v>138</v>
      </c>
      <c r="D32" s="4">
        <f t="shared" si="0"/>
        <v>1</v>
      </c>
      <c r="E32" s="52">
        <v>16.22354492753626</v>
      </c>
      <c r="G32" s="51">
        <v>0</v>
      </c>
      <c r="H32" s="4">
        <f t="shared" si="1"/>
        <v>0</v>
      </c>
      <c r="I32" s="52" t="e">
        <v>#DIV/0!</v>
      </c>
      <c r="K32" s="3" t="s">
        <v>41</v>
      </c>
      <c r="L32" s="4" t="s">
        <v>41</v>
      </c>
      <c r="M32" s="1">
        <f t="shared" si="4"/>
        <v>138</v>
      </c>
      <c r="N32" s="52">
        <v>16.22354492753626</v>
      </c>
    </row>
    <row r="33" spans="2:14" x14ac:dyDescent="0.3">
      <c r="B33" s="14">
        <v>5</v>
      </c>
      <c r="C33" s="51">
        <v>18</v>
      </c>
      <c r="D33" s="4">
        <f t="shared" si="0"/>
        <v>1</v>
      </c>
      <c r="E33" s="52">
        <v>19.529394444444446</v>
      </c>
      <c r="G33" s="51">
        <v>0</v>
      </c>
      <c r="H33" s="4">
        <f t="shared" si="1"/>
        <v>0</v>
      </c>
      <c r="I33" s="52" t="e">
        <v>#DIV/0!</v>
      </c>
      <c r="K33" s="3" t="s">
        <v>41</v>
      </c>
      <c r="L33" s="4" t="s">
        <v>41</v>
      </c>
      <c r="M33" s="1">
        <f t="shared" si="4"/>
        <v>18</v>
      </c>
      <c r="N33" s="52">
        <v>19.529394444444446</v>
      </c>
    </row>
    <row r="34" spans="2:14" x14ac:dyDescent="0.3">
      <c r="B34" s="14">
        <v>6</v>
      </c>
      <c r="C34" s="51">
        <v>11</v>
      </c>
      <c r="D34" s="4">
        <f t="shared" si="0"/>
        <v>0.84615384615384615</v>
      </c>
      <c r="E34" s="52">
        <v>24.469572727272727</v>
      </c>
      <c r="G34" s="51">
        <v>2</v>
      </c>
      <c r="H34" s="4">
        <f t="shared" si="1"/>
        <v>0.15384615384615385</v>
      </c>
      <c r="I34" s="52">
        <v>22.9481</v>
      </c>
      <c r="K34" s="3">
        <f t="shared" si="2"/>
        <v>-1.5214727272727266</v>
      </c>
      <c r="L34" s="4">
        <f t="shared" si="3"/>
        <v>-6.6300596880470561E-2</v>
      </c>
      <c r="M34" s="1">
        <f t="shared" si="4"/>
        <v>13</v>
      </c>
      <c r="N34" s="52">
        <v>24.235500000000002</v>
      </c>
    </row>
    <row r="35" spans="2:14" x14ac:dyDescent="0.3">
      <c r="B35" s="14">
        <v>7</v>
      </c>
      <c r="C35" s="51">
        <v>7</v>
      </c>
      <c r="D35" s="4">
        <f t="shared" si="0"/>
        <v>0.77777777777777779</v>
      </c>
      <c r="E35" s="52">
        <v>27.194085714285713</v>
      </c>
      <c r="G35" s="51">
        <v>2</v>
      </c>
      <c r="H35" s="4">
        <f t="shared" si="1"/>
        <v>0.22222222222222221</v>
      </c>
      <c r="I35" s="52">
        <v>27.833649999999999</v>
      </c>
      <c r="K35" s="3">
        <f t="shared" si="2"/>
        <v>0.63956428571428603</v>
      </c>
      <c r="L35" s="4">
        <f t="shared" si="3"/>
        <v>2.2978096143132003E-2</v>
      </c>
      <c r="M35" s="1">
        <f t="shared" si="4"/>
        <v>9</v>
      </c>
      <c r="N35" s="52">
        <v>27.336211111111108</v>
      </c>
    </row>
    <row r="36" spans="2:14" x14ac:dyDescent="0.3">
      <c r="B36" s="14" t="s">
        <v>7</v>
      </c>
      <c r="C36" s="51">
        <v>0</v>
      </c>
      <c r="D36" s="4" t="s">
        <v>41</v>
      </c>
      <c r="E36" s="52" t="s">
        <v>41</v>
      </c>
      <c r="G36" s="51">
        <v>0</v>
      </c>
      <c r="H36" s="4" t="s">
        <v>41</v>
      </c>
      <c r="I36" s="52" t="s">
        <v>41</v>
      </c>
      <c r="K36" s="3" t="s">
        <v>41</v>
      </c>
      <c r="L36" s="4" t="s">
        <v>41</v>
      </c>
      <c r="M36" s="1">
        <f t="shared" si="4"/>
        <v>0</v>
      </c>
      <c r="N36" s="52" t="s">
        <v>41</v>
      </c>
    </row>
    <row r="37" spans="2:14" x14ac:dyDescent="0.3">
      <c r="B37" s="14" t="s">
        <v>10</v>
      </c>
      <c r="C37" s="51">
        <v>1</v>
      </c>
      <c r="D37" s="4">
        <f t="shared" si="0"/>
        <v>1</v>
      </c>
      <c r="E37" s="52">
        <v>39.36</v>
      </c>
      <c r="G37" s="51">
        <v>0</v>
      </c>
      <c r="H37" s="4">
        <f t="shared" si="1"/>
        <v>0</v>
      </c>
      <c r="I37" s="52" t="s">
        <v>41</v>
      </c>
      <c r="K37" s="3" t="s">
        <v>41</v>
      </c>
      <c r="L37" s="4" t="s">
        <v>41</v>
      </c>
      <c r="M37" s="1">
        <f t="shared" si="4"/>
        <v>1</v>
      </c>
      <c r="N37" s="52">
        <v>39.36</v>
      </c>
    </row>
    <row r="38" spans="2:14" s="15" customFormat="1" x14ac:dyDescent="0.3">
      <c r="B38" s="15" t="s">
        <v>5</v>
      </c>
      <c r="C38" s="47">
        <v>595</v>
      </c>
      <c r="D38" s="48">
        <f t="shared" si="0"/>
        <v>0.86357039187227869</v>
      </c>
      <c r="E38" s="49">
        <v>21.898873781512791</v>
      </c>
      <c r="G38" s="47">
        <v>94</v>
      </c>
      <c r="H38" s="48">
        <f t="shared" si="1"/>
        <v>0.13642960812772134</v>
      </c>
      <c r="I38" s="49">
        <v>19.657237234042569</v>
      </c>
      <c r="K38" s="50">
        <f t="shared" si="2"/>
        <v>-2.2416365474702218</v>
      </c>
      <c r="L38" s="48">
        <f t="shared" si="3"/>
        <v>-0.11403619546230723</v>
      </c>
      <c r="M38" s="15">
        <f t="shared" si="4"/>
        <v>689</v>
      </c>
      <c r="N38" s="49">
        <v>21.593048185776514</v>
      </c>
    </row>
    <row r="39" spans="2:14" x14ac:dyDescent="0.3">
      <c r="B39" s="14">
        <v>2</v>
      </c>
      <c r="C39" s="51">
        <v>55</v>
      </c>
      <c r="D39" s="4">
        <f t="shared" si="0"/>
        <v>0.84615384615384615</v>
      </c>
      <c r="E39" s="52">
        <v>13.552930909090907</v>
      </c>
      <c r="G39" s="51">
        <v>10</v>
      </c>
      <c r="H39" s="4">
        <f t="shared" si="1"/>
        <v>0.15384615384615385</v>
      </c>
      <c r="I39" s="52">
        <v>13.213919999999998</v>
      </c>
      <c r="K39" s="3">
        <f t="shared" si="2"/>
        <v>-0.33901090909090925</v>
      </c>
      <c r="L39" s="4">
        <f t="shared" si="3"/>
        <v>-2.565558964265784E-2</v>
      </c>
      <c r="M39" s="1">
        <f t="shared" si="4"/>
        <v>65</v>
      </c>
      <c r="N39" s="52">
        <v>13.500775384615384</v>
      </c>
    </row>
    <row r="40" spans="2:14" x14ac:dyDescent="0.3">
      <c r="B40" s="14">
        <v>3</v>
      </c>
      <c r="C40" s="51">
        <v>171</v>
      </c>
      <c r="D40" s="4">
        <f t="shared" si="0"/>
        <v>0.79534883720930227</v>
      </c>
      <c r="E40" s="52">
        <v>14.894882456140396</v>
      </c>
      <c r="G40" s="51">
        <v>44</v>
      </c>
      <c r="H40" s="4">
        <f t="shared" si="1"/>
        <v>0.20465116279069767</v>
      </c>
      <c r="I40" s="52">
        <v>14.854843181818172</v>
      </c>
      <c r="K40" s="3">
        <f t="shared" si="2"/>
        <v>-4.0039274322223761E-2</v>
      </c>
      <c r="L40" s="4">
        <f t="shared" si="3"/>
        <v>-2.6953683611571533E-3</v>
      </c>
      <c r="M40" s="1">
        <f t="shared" si="4"/>
        <v>215</v>
      </c>
      <c r="N40" s="52">
        <v>14.886688372093074</v>
      </c>
    </row>
    <row r="41" spans="2:14" x14ac:dyDescent="0.3">
      <c r="B41" s="14">
        <v>4</v>
      </c>
      <c r="C41" s="51">
        <v>25</v>
      </c>
      <c r="D41" s="4">
        <f t="shared" si="0"/>
        <v>0.80645161290322576</v>
      </c>
      <c r="E41" s="52">
        <v>16.097687999999994</v>
      </c>
      <c r="G41" s="51">
        <v>6</v>
      </c>
      <c r="H41" s="4">
        <f t="shared" si="1"/>
        <v>0.19354838709677419</v>
      </c>
      <c r="I41" s="52">
        <v>16.19476666666667</v>
      </c>
      <c r="K41" s="3">
        <f t="shared" si="2"/>
        <v>9.7078666666675417E-2</v>
      </c>
      <c r="L41" s="4">
        <f t="shared" si="3"/>
        <v>5.9944467657252693E-3</v>
      </c>
      <c r="M41" s="1">
        <f t="shared" si="4"/>
        <v>31</v>
      </c>
      <c r="N41" s="52">
        <v>16.11647741935483</v>
      </c>
    </row>
    <row r="42" spans="2:14" x14ac:dyDescent="0.3">
      <c r="B42" s="14">
        <v>5</v>
      </c>
      <c r="C42" s="51">
        <v>16</v>
      </c>
      <c r="D42" s="4">
        <f t="shared" si="0"/>
        <v>0.72727272727272729</v>
      </c>
      <c r="E42" s="52">
        <v>19.904256250000003</v>
      </c>
      <c r="G42" s="51">
        <v>6</v>
      </c>
      <c r="H42" s="4">
        <f t="shared" si="1"/>
        <v>0.27272727272727271</v>
      </c>
      <c r="I42" s="52">
        <v>19.918166666666668</v>
      </c>
      <c r="K42" s="3">
        <f t="shared" si="2"/>
        <v>1.3910416666664815E-2</v>
      </c>
      <c r="L42" s="4">
        <f t="shared" si="3"/>
        <v>6.9837836480925197E-4</v>
      </c>
      <c r="M42" s="1">
        <f t="shared" si="4"/>
        <v>22</v>
      </c>
      <c r="N42" s="52">
        <v>19.908050000000006</v>
      </c>
    </row>
    <row r="43" spans="2:14" x14ac:dyDescent="0.3">
      <c r="B43" s="14">
        <v>6</v>
      </c>
      <c r="C43" s="51">
        <v>176</v>
      </c>
      <c r="D43" s="4">
        <f t="shared" si="0"/>
        <v>0.94623655913978499</v>
      </c>
      <c r="E43" s="52">
        <v>24.510503977272716</v>
      </c>
      <c r="G43" s="51">
        <v>10</v>
      </c>
      <c r="H43" s="4">
        <f t="shared" si="1"/>
        <v>5.3763440860215055E-2</v>
      </c>
      <c r="I43" s="52">
        <v>25.2088</v>
      </c>
      <c r="K43" s="3">
        <f t="shared" si="2"/>
        <v>0.69829602272728408</v>
      </c>
      <c r="L43" s="4">
        <f t="shared" si="3"/>
        <v>2.7700486446291934E-2</v>
      </c>
      <c r="M43" s="1">
        <f t="shared" si="4"/>
        <v>186</v>
      </c>
      <c r="N43" s="52">
        <v>24.548046774193555</v>
      </c>
    </row>
    <row r="44" spans="2:14" x14ac:dyDescent="0.3">
      <c r="B44" s="14">
        <v>7</v>
      </c>
      <c r="C44" s="51">
        <v>109</v>
      </c>
      <c r="D44" s="4">
        <f t="shared" si="0"/>
        <v>0.90833333333333333</v>
      </c>
      <c r="E44" s="52">
        <v>28.614885321100967</v>
      </c>
      <c r="G44" s="51">
        <v>11</v>
      </c>
      <c r="H44" s="4">
        <f t="shared" si="1"/>
        <v>9.166666666666666E-2</v>
      </c>
      <c r="I44" s="52">
        <v>29.038463636363634</v>
      </c>
      <c r="K44" s="3">
        <f t="shared" si="2"/>
        <v>0.42357831526266665</v>
      </c>
      <c r="L44" s="4">
        <f t="shared" si="3"/>
        <v>1.4586801855874961E-2</v>
      </c>
      <c r="M44" s="1">
        <f t="shared" si="4"/>
        <v>120</v>
      </c>
      <c r="N44" s="52">
        <v>28.653713333333389</v>
      </c>
    </row>
    <row r="45" spans="2:14" x14ac:dyDescent="0.3">
      <c r="B45" s="14" t="s">
        <v>7</v>
      </c>
      <c r="C45" s="51">
        <v>23</v>
      </c>
      <c r="D45" s="4">
        <f t="shared" si="0"/>
        <v>0.92</v>
      </c>
      <c r="E45" s="52">
        <v>33.103891304347833</v>
      </c>
      <c r="G45" s="51">
        <v>2</v>
      </c>
      <c r="H45" s="4">
        <f t="shared" si="1"/>
        <v>0.08</v>
      </c>
      <c r="I45" s="52">
        <v>32.403700000000001</v>
      </c>
      <c r="K45" s="3">
        <f t="shared" si="2"/>
        <v>-0.7001913043478325</v>
      </c>
      <c r="L45" s="4">
        <f t="shared" si="3"/>
        <v>-2.1608375103702122E-2</v>
      </c>
      <c r="M45" s="1">
        <f t="shared" si="4"/>
        <v>25</v>
      </c>
      <c r="N45" s="52">
        <v>33.047876000000002</v>
      </c>
    </row>
    <row r="46" spans="2:14" x14ac:dyDescent="0.3">
      <c r="B46" s="14" t="s">
        <v>10</v>
      </c>
      <c r="C46" s="51">
        <v>14</v>
      </c>
      <c r="D46" s="4">
        <f t="shared" si="0"/>
        <v>0.77777777777777779</v>
      </c>
      <c r="E46" s="52">
        <v>37.893742857142861</v>
      </c>
      <c r="G46" s="51">
        <v>4</v>
      </c>
      <c r="H46" s="4">
        <f t="shared" si="1"/>
        <v>0.22222222222222221</v>
      </c>
      <c r="I46" s="52">
        <v>39.360199999999999</v>
      </c>
      <c r="K46" s="3">
        <f t="shared" si="2"/>
        <v>1.4664571428571378</v>
      </c>
      <c r="L46" s="4">
        <f t="shared" si="3"/>
        <v>3.7257360045353884E-2</v>
      </c>
      <c r="M46" s="1">
        <f t="shared" si="4"/>
        <v>18</v>
      </c>
      <c r="N46" s="52">
        <v>38.21962222222222</v>
      </c>
    </row>
    <row r="47" spans="2:14" x14ac:dyDescent="0.3">
      <c r="B47" s="14" t="s">
        <v>15</v>
      </c>
      <c r="C47" s="51">
        <v>4</v>
      </c>
      <c r="D47" s="4">
        <f t="shared" si="0"/>
        <v>1</v>
      </c>
      <c r="E47" s="52">
        <v>46.579900000000002</v>
      </c>
      <c r="G47" s="51">
        <v>0</v>
      </c>
      <c r="H47" s="4">
        <f t="shared" si="1"/>
        <v>0</v>
      </c>
      <c r="I47" s="52" t="s">
        <v>41</v>
      </c>
      <c r="K47" s="3" t="s">
        <v>41</v>
      </c>
      <c r="L47" s="4" t="s">
        <v>41</v>
      </c>
      <c r="M47" s="1">
        <f t="shared" si="4"/>
        <v>4</v>
      </c>
      <c r="N47" s="52">
        <v>46.579900000000002</v>
      </c>
    </row>
    <row r="48" spans="2:14" x14ac:dyDescent="0.3">
      <c r="B48" s="14" t="s">
        <v>14</v>
      </c>
      <c r="C48" s="51">
        <v>2</v>
      </c>
      <c r="D48" s="4">
        <f t="shared" si="0"/>
        <v>0.66666666666666663</v>
      </c>
      <c r="E48" s="52">
        <v>52.695399999999999</v>
      </c>
      <c r="G48" s="51">
        <v>1</v>
      </c>
      <c r="H48" s="4">
        <f t="shared" si="1"/>
        <v>0.33333333333333331</v>
      </c>
      <c r="I48" s="52">
        <v>51.591099999999997</v>
      </c>
      <c r="K48" s="3">
        <f t="shared" si="2"/>
        <v>-1.1043000000000021</v>
      </c>
      <c r="L48" s="4">
        <f t="shared" si="3"/>
        <v>-2.1404854713312996E-2</v>
      </c>
      <c r="M48" s="1">
        <f t="shared" si="4"/>
        <v>3</v>
      </c>
      <c r="N48" s="52">
        <v>52.327300000000001</v>
      </c>
    </row>
    <row r="49" spans="2:14" x14ac:dyDescent="0.3">
      <c r="B49" s="14">
        <v>9</v>
      </c>
      <c r="C49" s="51">
        <v>0</v>
      </c>
      <c r="D49" s="4" t="s">
        <v>41</v>
      </c>
      <c r="E49" s="52" t="s">
        <v>41</v>
      </c>
      <c r="G49" s="51">
        <v>0</v>
      </c>
      <c r="H49" s="4" t="s">
        <v>41</v>
      </c>
      <c r="I49" s="52" t="s">
        <v>41</v>
      </c>
      <c r="K49" s="3" t="s">
        <v>41</v>
      </c>
      <c r="L49" s="4" t="s">
        <v>41</v>
      </c>
      <c r="M49" s="1">
        <f>C49+G49</f>
        <v>0</v>
      </c>
      <c r="N49" s="52" t="s">
        <v>41</v>
      </c>
    </row>
    <row r="50" spans="2:14" s="15" customFormat="1" x14ac:dyDescent="0.3">
      <c r="B50" s="15" t="s">
        <v>12</v>
      </c>
      <c r="C50" s="47">
        <v>30</v>
      </c>
      <c r="D50" s="48">
        <f t="shared" si="0"/>
        <v>0.73170731707317072</v>
      </c>
      <c r="E50" s="49">
        <v>20.137783333333338</v>
      </c>
      <c r="G50" s="47">
        <v>11</v>
      </c>
      <c r="H50" s="48">
        <f t="shared" si="1"/>
        <v>0.26829268292682928</v>
      </c>
      <c r="I50" s="49">
        <v>23.025372727272725</v>
      </c>
      <c r="K50" s="50">
        <f t="shared" si="2"/>
        <v>2.8875893939393862</v>
      </c>
      <c r="L50" s="48">
        <f t="shared" si="3"/>
        <v>0.12540901848329866</v>
      </c>
      <c r="M50" s="15">
        <f t="shared" si="4"/>
        <v>41</v>
      </c>
      <c r="N50" s="49">
        <v>20.912502439024394</v>
      </c>
    </row>
    <row r="51" spans="2:14" x14ac:dyDescent="0.3">
      <c r="B51" s="14">
        <v>3</v>
      </c>
      <c r="C51" s="51">
        <v>0</v>
      </c>
      <c r="D51" s="4">
        <f t="shared" si="0"/>
        <v>0</v>
      </c>
      <c r="E51" s="52" t="s">
        <v>41</v>
      </c>
      <c r="G51" s="51">
        <v>1</v>
      </c>
      <c r="H51" s="4">
        <f t="shared" si="1"/>
        <v>1</v>
      </c>
      <c r="I51" s="52">
        <v>15.0304</v>
      </c>
      <c r="K51" s="3" t="s">
        <v>41</v>
      </c>
      <c r="L51" s="4" t="s">
        <v>41</v>
      </c>
      <c r="M51" s="1">
        <f t="shared" si="4"/>
        <v>1</v>
      </c>
      <c r="N51" s="52">
        <v>15.0304</v>
      </c>
    </row>
    <row r="52" spans="2:14" x14ac:dyDescent="0.3">
      <c r="B52" s="14">
        <v>4</v>
      </c>
      <c r="C52" s="51">
        <v>2</v>
      </c>
      <c r="D52" s="4">
        <f t="shared" si="0"/>
        <v>1</v>
      </c>
      <c r="E52" s="52">
        <v>15.753500000000001</v>
      </c>
      <c r="G52" s="51">
        <v>0</v>
      </c>
      <c r="H52" s="4">
        <f t="shared" si="1"/>
        <v>0</v>
      </c>
      <c r="I52" s="52" t="s">
        <v>41</v>
      </c>
      <c r="K52" s="3" t="s">
        <v>41</v>
      </c>
      <c r="L52" s="4" t="s">
        <v>41</v>
      </c>
      <c r="M52" s="1">
        <f t="shared" si="4"/>
        <v>2</v>
      </c>
      <c r="N52" s="52">
        <v>15.753500000000001</v>
      </c>
    </row>
    <row r="53" spans="2:14" x14ac:dyDescent="0.3">
      <c r="B53" s="14">
        <v>5</v>
      </c>
      <c r="C53" s="51">
        <v>26</v>
      </c>
      <c r="D53" s="4">
        <f t="shared" si="0"/>
        <v>0.89655172413793105</v>
      </c>
      <c r="E53" s="52">
        <v>20.0849576923077</v>
      </c>
      <c r="G53" s="51">
        <v>3</v>
      </c>
      <c r="H53" s="4">
        <f t="shared" si="1"/>
        <v>0.10344827586206896</v>
      </c>
      <c r="I53" s="52">
        <v>20.595700000000001</v>
      </c>
      <c r="K53" s="3">
        <f t="shared" si="2"/>
        <v>0.51074230769230056</v>
      </c>
      <c r="L53" s="4">
        <f t="shared" si="3"/>
        <v>2.4798492291706546E-2</v>
      </c>
      <c r="M53" s="1">
        <f t="shared" si="4"/>
        <v>29</v>
      </c>
      <c r="N53" s="52">
        <v>20.137793103448278</v>
      </c>
    </row>
    <row r="54" spans="2:14" x14ac:dyDescent="0.3">
      <c r="B54" s="14">
        <v>6</v>
      </c>
      <c r="C54" s="51">
        <v>2</v>
      </c>
      <c r="D54" s="4">
        <f t="shared" si="0"/>
        <v>0.22222222222222221</v>
      </c>
      <c r="E54" s="52">
        <v>25.2088</v>
      </c>
      <c r="G54" s="51">
        <v>7</v>
      </c>
      <c r="H54" s="4">
        <f t="shared" si="1"/>
        <v>0.77777777777777779</v>
      </c>
      <c r="I54" s="52">
        <v>25.2088</v>
      </c>
      <c r="K54" s="3">
        <f t="shared" si="2"/>
        <v>0</v>
      </c>
      <c r="L54" s="4">
        <f t="shared" si="3"/>
        <v>0</v>
      </c>
      <c r="M54" s="1">
        <f t="shared" si="4"/>
        <v>9</v>
      </c>
      <c r="N54" s="52">
        <v>25.2088</v>
      </c>
    </row>
    <row r="55" spans="2:14" x14ac:dyDescent="0.3">
      <c r="B55" s="14">
        <v>7</v>
      </c>
      <c r="C55" s="51">
        <v>0</v>
      </c>
      <c r="D55" s="4" t="s">
        <v>41</v>
      </c>
      <c r="E55" s="52" t="s">
        <v>41</v>
      </c>
      <c r="G55" s="51">
        <v>0</v>
      </c>
      <c r="H55" s="4" t="s">
        <v>41</v>
      </c>
      <c r="I55" s="52" t="s">
        <v>41</v>
      </c>
      <c r="K55" s="3" t="s">
        <v>41</v>
      </c>
      <c r="L55" s="4" t="s">
        <v>41</v>
      </c>
      <c r="M55" s="1">
        <f t="shared" si="4"/>
        <v>0</v>
      </c>
      <c r="N55" s="52" t="s">
        <v>41</v>
      </c>
    </row>
    <row r="56" spans="2:14" s="15" customFormat="1" x14ac:dyDescent="0.3">
      <c r="B56" s="15" t="s">
        <v>1</v>
      </c>
      <c r="C56" s="47">
        <v>7146</v>
      </c>
      <c r="D56" s="48">
        <f t="shared" si="0"/>
        <v>0.95077168706758919</v>
      </c>
      <c r="E56" s="49">
        <v>20.251179205148397</v>
      </c>
      <c r="G56" s="47">
        <v>370</v>
      </c>
      <c r="H56" s="48">
        <f t="shared" si="1"/>
        <v>4.922831293241086E-2</v>
      </c>
      <c r="I56" s="49">
        <v>19.072108108108093</v>
      </c>
      <c r="K56" s="50">
        <f t="shared" si="2"/>
        <v>-1.1790710970403033</v>
      </c>
      <c r="L56" s="48">
        <f t="shared" si="3"/>
        <v>-6.1821749874574526E-2</v>
      </c>
      <c r="M56" s="15">
        <f t="shared" si="4"/>
        <v>7516</v>
      </c>
      <c r="N56" s="49">
        <v>20.193135524214938</v>
      </c>
    </row>
    <row r="57" spans="2:14" x14ac:dyDescent="0.3">
      <c r="B57" s="14">
        <v>2</v>
      </c>
      <c r="C57" s="51">
        <v>284</v>
      </c>
      <c r="D57" s="4">
        <f t="shared" si="0"/>
        <v>0.92207792207792205</v>
      </c>
      <c r="E57" s="52">
        <v>13.628695774647849</v>
      </c>
      <c r="G57" s="51">
        <v>24</v>
      </c>
      <c r="H57" s="4">
        <f t="shared" si="1"/>
        <v>7.792207792207792E-2</v>
      </c>
      <c r="I57" s="52">
        <v>13.597800000000001</v>
      </c>
      <c r="K57" s="3">
        <f t="shared" si="2"/>
        <v>-3.0895774647847318E-2</v>
      </c>
      <c r="L57" s="4">
        <f t="shared" si="3"/>
        <v>-2.2721156839964787E-3</v>
      </c>
      <c r="M57" s="1">
        <f t="shared" si="4"/>
        <v>308</v>
      </c>
      <c r="N57" s="52">
        <v>13.626288311688274</v>
      </c>
    </row>
    <row r="58" spans="2:14" x14ac:dyDescent="0.3">
      <c r="B58" s="14">
        <v>3</v>
      </c>
      <c r="C58" s="51">
        <v>1720</v>
      </c>
      <c r="D58" s="4">
        <f t="shared" si="0"/>
        <v>0.92622509423801835</v>
      </c>
      <c r="E58" s="52">
        <v>14.91940843023225</v>
      </c>
      <c r="G58" s="51">
        <v>137</v>
      </c>
      <c r="H58" s="4">
        <f t="shared" si="1"/>
        <v>7.3774905761981688E-2</v>
      </c>
      <c r="I58" s="52">
        <v>14.877359854014633</v>
      </c>
      <c r="K58" s="3">
        <f t="shared" si="2"/>
        <v>-4.204857621761704E-2</v>
      </c>
      <c r="L58" s="4">
        <f t="shared" si="3"/>
        <v>-2.826346652243563E-3</v>
      </c>
      <c r="M58" s="1">
        <f t="shared" si="4"/>
        <v>1857</v>
      </c>
      <c r="N58" s="52">
        <v>14.916306300484331</v>
      </c>
    </row>
    <row r="59" spans="2:14" x14ac:dyDescent="0.3">
      <c r="B59" s="14">
        <v>4</v>
      </c>
      <c r="C59" s="51">
        <v>145</v>
      </c>
      <c r="D59" s="4">
        <f t="shared" si="0"/>
        <v>0.97972972972972971</v>
      </c>
      <c r="E59" s="52">
        <v>15.968046896551728</v>
      </c>
      <c r="G59" s="51">
        <v>3</v>
      </c>
      <c r="H59" s="4">
        <f t="shared" si="1"/>
        <v>2.0270270270270271E-2</v>
      </c>
      <c r="I59" s="52">
        <v>16.415400000000002</v>
      </c>
      <c r="K59" s="3">
        <f t="shared" si="2"/>
        <v>0.44735310344827361</v>
      </c>
      <c r="L59" s="4">
        <f t="shared" si="3"/>
        <v>2.7252037930740255E-2</v>
      </c>
      <c r="M59" s="1">
        <f t="shared" si="4"/>
        <v>148</v>
      </c>
      <c r="N59" s="52">
        <v>15.977114864864866</v>
      </c>
    </row>
    <row r="60" spans="2:14" x14ac:dyDescent="0.3">
      <c r="B60" s="14">
        <v>5</v>
      </c>
      <c r="C60" s="51">
        <v>2581</v>
      </c>
      <c r="D60" s="4">
        <f t="shared" si="0"/>
        <v>0.95841069439287041</v>
      </c>
      <c r="E60" s="52">
        <v>19.765530802014784</v>
      </c>
      <c r="G60" s="51">
        <v>112</v>
      </c>
      <c r="H60" s="4">
        <f t="shared" si="1"/>
        <v>4.1589305607129597E-2</v>
      </c>
      <c r="I60" s="52">
        <v>19.845925000000015</v>
      </c>
      <c r="K60" s="3">
        <f t="shared" si="2"/>
        <v>8.0394197985231841E-2</v>
      </c>
      <c r="L60" s="4">
        <f t="shared" si="3"/>
        <v>4.0509171522734155E-3</v>
      </c>
      <c r="M60" s="1">
        <f t="shared" si="4"/>
        <v>2693</v>
      </c>
      <c r="N60" s="52">
        <v>19.768874340883773</v>
      </c>
    </row>
    <row r="61" spans="2:14" x14ac:dyDescent="0.3">
      <c r="B61" s="14">
        <v>6</v>
      </c>
      <c r="C61" s="51">
        <v>1537</v>
      </c>
      <c r="D61" s="4">
        <f t="shared" si="0"/>
        <v>0.96002498438475947</v>
      </c>
      <c r="E61" s="52">
        <v>23.772976642810779</v>
      </c>
      <c r="G61" s="51">
        <v>64</v>
      </c>
      <c r="H61" s="4">
        <f t="shared" si="1"/>
        <v>3.9975015615240472E-2</v>
      </c>
      <c r="I61" s="52">
        <v>24.163884375000031</v>
      </c>
      <c r="K61" s="3">
        <f t="shared" si="2"/>
        <v>0.39090773218925179</v>
      </c>
      <c r="L61" s="4">
        <f t="shared" si="3"/>
        <v>1.6177354854159342E-2</v>
      </c>
      <c r="M61" s="1">
        <f t="shared" si="4"/>
        <v>1601</v>
      </c>
      <c r="N61" s="52">
        <v>23.788603185509196</v>
      </c>
    </row>
    <row r="62" spans="2:14" x14ac:dyDescent="0.3">
      <c r="B62" s="14">
        <v>7</v>
      </c>
      <c r="C62" s="51">
        <v>819</v>
      </c>
      <c r="D62" s="4">
        <f t="shared" si="0"/>
        <v>0.96580188679245282</v>
      </c>
      <c r="E62" s="52">
        <v>28.400802197802047</v>
      </c>
      <c r="G62" s="51">
        <v>29</v>
      </c>
      <c r="H62" s="4">
        <f t="shared" si="1"/>
        <v>3.4198113207547169E-2</v>
      </c>
      <c r="I62" s="52">
        <v>28.768824137931031</v>
      </c>
      <c r="K62" s="3">
        <f t="shared" si="2"/>
        <v>0.36802194012898326</v>
      </c>
      <c r="L62" s="4">
        <f t="shared" si="3"/>
        <v>1.2792387285782558E-2</v>
      </c>
      <c r="M62" s="1">
        <f t="shared" si="4"/>
        <v>848</v>
      </c>
      <c r="N62" s="52">
        <v>28.413387853773408</v>
      </c>
    </row>
    <row r="63" spans="2:14" x14ac:dyDescent="0.3">
      <c r="B63" s="14" t="s">
        <v>7</v>
      </c>
      <c r="C63" s="51">
        <v>45</v>
      </c>
      <c r="D63" s="4">
        <f t="shared" si="0"/>
        <v>1</v>
      </c>
      <c r="E63" s="52">
        <v>32.376171111111098</v>
      </c>
      <c r="G63" s="51">
        <v>0</v>
      </c>
      <c r="H63" s="4">
        <f t="shared" si="1"/>
        <v>0</v>
      </c>
      <c r="I63" s="52" t="s">
        <v>41</v>
      </c>
      <c r="K63" s="3" t="s">
        <v>41</v>
      </c>
      <c r="L63" s="4" t="s">
        <v>41</v>
      </c>
      <c r="M63" s="1">
        <f t="shared" si="4"/>
        <v>45</v>
      </c>
      <c r="N63" s="52">
        <v>32.376171111111098</v>
      </c>
    </row>
    <row r="64" spans="2:14" x14ac:dyDescent="0.3">
      <c r="B64" s="14" t="s">
        <v>10</v>
      </c>
      <c r="C64" s="51">
        <v>12</v>
      </c>
      <c r="D64" s="4">
        <f t="shared" si="0"/>
        <v>0.92307692307692313</v>
      </c>
      <c r="E64" s="52">
        <v>37.649333333333338</v>
      </c>
      <c r="G64" s="51">
        <v>1</v>
      </c>
      <c r="H64" s="4">
        <f t="shared" si="1"/>
        <v>7.6923076923076927E-2</v>
      </c>
      <c r="I64" s="52">
        <v>39.360199999999999</v>
      </c>
      <c r="K64" s="3">
        <f t="shared" si="2"/>
        <v>1.7108666666666608</v>
      </c>
      <c r="L64" s="4">
        <f t="shared" si="3"/>
        <v>4.3466920052912861E-2</v>
      </c>
      <c r="M64" s="1">
        <f t="shared" si="4"/>
        <v>13</v>
      </c>
      <c r="N64" s="52">
        <v>37.780938461538469</v>
      </c>
    </row>
    <row r="65" spans="2:14" x14ac:dyDescent="0.3">
      <c r="B65" s="14" t="s">
        <v>15</v>
      </c>
      <c r="C65" s="51">
        <v>2</v>
      </c>
      <c r="D65" s="4">
        <f t="shared" si="0"/>
        <v>1</v>
      </c>
      <c r="E65" s="52">
        <v>46.579900000000002</v>
      </c>
      <c r="G65" s="51">
        <v>0</v>
      </c>
      <c r="H65" s="4">
        <f t="shared" si="1"/>
        <v>0</v>
      </c>
      <c r="I65" s="52" t="s">
        <v>41</v>
      </c>
      <c r="K65" s="3" t="s">
        <v>41</v>
      </c>
      <c r="L65" s="4" t="s">
        <v>41</v>
      </c>
      <c r="M65" s="1">
        <f t="shared" si="4"/>
        <v>2</v>
      </c>
      <c r="N65" s="52">
        <v>46.579900000000002</v>
      </c>
    </row>
    <row r="66" spans="2:14" x14ac:dyDescent="0.3">
      <c r="B66" s="14" t="s">
        <v>14</v>
      </c>
      <c r="C66" s="51">
        <v>1</v>
      </c>
      <c r="D66" s="4">
        <f t="shared" si="0"/>
        <v>1</v>
      </c>
      <c r="E66" s="52">
        <v>51.591099999999997</v>
      </c>
      <c r="G66" s="51">
        <v>0</v>
      </c>
      <c r="H66" s="4">
        <f t="shared" si="1"/>
        <v>0</v>
      </c>
      <c r="I66" s="52" t="s">
        <v>41</v>
      </c>
      <c r="K66" s="3" t="s">
        <v>41</v>
      </c>
      <c r="L66" s="4" t="s">
        <v>41</v>
      </c>
      <c r="M66" s="1">
        <f t="shared" si="4"/>
        <v>1</v>
      </c>
      <c r="N66" s="52">
        <v>51.591099999999997</v>
      </c>
    </row>
    <row r="67" spans="2:14" x14ac:dyDescent="0.3">
      <c r="B67" s="14">
        <v>9</v>
      </c>
      <c r="C67" s="51">
        <v>0</v>
      </c>
      <c r="D67" s="4" t="s">
        <v>41</v>
      </c>
      <c r="E67" s="52" t="s">
        <v>41</v>
      </c>
      <c r="G67" s="51">
        <v>0</v>
      </c>
      <c r="H67" s="4" t="s">
        <v>41</v>
      </c>
      <c r="I67" s="52" t="s">
        <v>41</v>
      </c>
      <c r="K67" s="3" t="s">
        <v>41</v>
      </c>
      <c r="L67" s="4" t="s">
        <v>41</v>
      </c>
      <c r="M67" s="1">
        <f>C67+G67</f>
        <v>0</v>
      </c>
      <c r="N67" s="52" t="s">
        <v>41</v>
      </c>
    </row>
    <row r="68" spans="2:14" s="15" customFormat="1" x14ac:dyDescent="0.3">
      <c r="B68" s="15" t="s">
        <v>6</v>
      </c>
      <c r="C68" s="47">
        <v>710</v>
      </c>
      <c r="D68" s="48">
        <f t="shared" si="0"/>
        <v>0.90792838874680304</v>
      </c>
      <c r="E68" s="49">
        <v>28.836239577464788</v>
      </c>
      <c r="G68" s="47">
        <v>72</v>
      </c>
      <c r="H68" s="48">
        <f t="shared" si="1"/>
        <v>9.2071611253196933E-2</v>
      </c>
      <c r="I68" s="49">
        <v>28.473540277777758</v>
      </c>
      <c r="K68" s="50">
        <f t="shared" si="2"/>
        <v>-0.36269929968702996</v>
      </c>
      <c r="L68" s="48">
        <f t="shared" si="3"/>
        <v>-1.2738117429327869E-2</v>
      </c>
      <c r="M68" s="15">
        <f t="shared" si="4"/>
        <v>782</v>
      </c>
      <c r="N68" s="49">
        <v>28.8028452685422</v>
      </c>
    </row>
    <row r="69" spans="2:14" x14ac:dyDescent="0.3">
      <c r="B69" s="14">
        <v>2</v>
      </c>
      <c r="C69" s="51">
        <v>7</v>
      </c>
      <c r="D69" s="4">
        <f t="shared" si="0"/>
        <v>0.77777777777777779</v>
      </c>
      <c r="E69" s="52">
        <v>13.558628571428571</v>
      </c>
      <c r="G69" s="51">
        <v>2</v>
      </c>
      <c r="H69" s="4">
        <f t="shared" si="1"/>
        <v>0.22222222222222221</v>
      </c>
      <c r="I69" s="52">
        <v>13.872</v>
      </c>
      <c r="K69" s="3">
        <f t="shared" si="2"/>
        <v>0.31337142857142908</v>
      </c>
      <c r="L69" s="4">
        <f t="shared" si="3"/>
        <v>2.2590212555610518E-2</v>
      </c>
      <c r="M69" s="1">
        <f t="shared" si="4"/>
        <v>9</v>
      </c>
      <c r="N69" s="52">
        <v>13.628266666666667</v>
      </c>
    </row>
    <row r="70" spans="2:14" x14ac:dyDescent="0.3">
      <c r="B70" s="14">
        <v>3</v>
      </c>
      <c r="C70" s="51">
        <v>43</v>
      </c>
      <c r="D70" s="4">
        <f t="shared" si="0"/>
        <v>0.86</v>
      </c>
      <c r="E70" s="52">
        <v>14.696783720930226</v>
      </c>
      <c r="G70" s="51">
        <v>7</v>
      </c>
      <c r="H70" s="4">
        <f t="shared" si="1"/>
        <v>0.14000000000000001</v>
      </c>
      <c r="I70" s="52">
        <v>14.399828571428571</v>
      </c>
      <c r="K70" s="3">
        <f t="shared" si="2"/>
        <v>-0.29695514950165425</v>
      </c>
      <c r="L70" s="4">
        <f t="shared" si="3"/>
        <v>-2.0622130883617459E-2</v>
      </c>
      <c r="M70" s="1">
        <f t="shared" si="4"/>
        <v>50</v>
      </c>
      <c r="N70" s="52">
        <v>14.655209999999997</v>
      </c>
    </row>
    <row r="71" spans="2:14" x14ac:dyDescent="0.3">
      <c r="B71" s="14">
        <v>4</v>
      </c>
      <c r="C71" s="51">
        <v>33</v>
      </c>
      <c r="D71" s="4">
        <f t="shared" ref="D71:D108" si="5">C71/(C71+G71)</f>
        <v>0.91666666666666663</v>
      </c>
      <c r="E71" s="52">
        <v>15.733442424242412</v>
      </c>
      <c r="G71" s="51">
        <v>3</v>
      </c>
      <c r="H71" s="4">
        <f t="shared" ref="H71:H108" si="6">G71/(G71+C71)</f>
        <v>8.3333333333333329E-2</v>
      </c>
      <c r="I71" s="52">
        <v>15.532866666666669</v>
      </c>
      <c r="K71" s="3">
        <f t="shared" ref="K71:K108" si="7">I71-E71</f>
        <v>-0.2005757575757432</v>
      </c>
      <c r="L71" s="4">
        <f t="shared" ref="L71:L108" si="8">K71/I71</f>
        <v>-1.2912990362955743E-2</v>
      </c>
      <c r="M71" s="1">
        <f t="shared" ref="M71:M108" si="9">C71+G71</f>
        <v>36</v>
      </c>
      <c r="N71" s="52">
        <v>15.716727777777765</v>
      </c>
    </row>
    <row r="72" spans="2:14" x14ac:dyDescent="0.3">
      <c r="B72" s="14">
        <v>5</v>
      </c>
      <c r="C72" s="51">
        <v>102</v>
      </c>
      <c r="D72" s="4">
        <f t="shared" si="5"/>
        <v>0.97142857142857142</v>
      </c>
      <c r="E72" s="52">
        <v>19.63749215686277</v>
      </c>
      <c r="G72" s="51">
        <v>3</v>
      </c>
      <c r="H72" s="4">
        <f t="shared" si="6"/>
        <v>2.8571428571428571E-2</v>
      </c>
      <c r="I72" s="52">
        <v>19.240633333333331</v>
      </c>
      <c r="K72" s="3">
        <f t="shared" si="7"/>
        <v>-0.39685882352943835</v>
      </c>
      <c r="L72" s="4">
        <f t="shared" si="8"/>
        <v>-2.0626079020065437E-2</v>
      </c>
      <c r="M72" s="1">
        <f t="shared" si="9"/>
        <v>105</v>
      </c>
      <c r="N72" s="52">
        <v>19.62615333333336</v>
      </c>
    </row>
    <row r="73" spans="2:14" x14ac:dyDescent="0.3">
      <c r="B73" s="14">
        <v>6</v>
      </c>
      <c r="C73" s="51">
        <v>53</v>
      </c>
      <c r="D73" s="4">
        <f t="shared" si="5"/>
        <v>0.84126984126984128</v>
      </c>
      <c r="E73" s="52">
        <v>23.743332075471713</v>
      </c>
      <c r="G73" s="51">
        <v>10</v>
      </c>
      <c r="H73" s="4">
        <f t="shared" si="6"/>
        <v>0.15873015873015872</v>
      </c>
      <c r="I73" s="52">
        <v>23.5825</v>
      </c>
      <c r="K73" s="3">
        <f t="shared" si="7"/>
        <v>-0.16083207547171341</v>
      </c>
      <c r="L73" s="4">
        <f t="shared" si="8"/>
        <v>-6.8199756375156755E-3</v>
      </c>
      <c r="M73" s="1">
        <f t="shared" si="9"/>
        <v>63</v>
      </c>
      <c r="N73" s="52">
        <v>23.717803174603198</v>
      </c>
    </row>
    <row r="74" spans="2:14" x14ac:dyDescent="0.3">
      <c r="B74" s="14">
        <v>7</v>
      </c>
      <c r="C74" s="51">
        <v>143</v>
      </c>
      <c r="D74" s="4">
        <f t="shared" si="5"/>
        <v>0.89937106918238996</v>
      </c>
      <c r="E74" s="52">
        <v>28.161384615384655</v>
      </c>
      <c r="G74" s="51">
        <v>16</v>
      </c>
      <c r="H74" s="4">
        <f t="shared" si="6"/>
        <v>0.10062893081761007</v>
      </c>
      <c r="I74" s="52">
        <v>27.317975000000001</v>
      </c>
      <c r="K74" s="3">
        <f t="shared" si="7"/>
        <v>-0.84340961538465464</v>
      </c>
      <c r="L74" s="4">
        <f t="shared" si="8"/>
        <v>-3.0873797028683665E-2</v>
      </c>
      <c r="M74" s="1">
        <f t="shared" si="9"/>
        <v>159</v>
      </c>
      <c r="N74" s="52">
        <v>28.076513207547212</v>
      </c>
    </row>
    <row r="75" spans="2:14" x14ac:dyDescent="0.3">
      <c r="B75" s="14" t="s">
        <v>7</v>
      </c>
      <c r="C75" s="51">
        <v>209</v>
      </c>
      <c r="D75" s="4">
        <f t="shared" si="5"/>
        <v>0.91666666666666663</v>
      </c>
      <c r="E75" s="52">
        <v>32.777118181818132</v>
      </c>
      <c r="G75" s="51">
        <v>19</v>
      </c>
      <c r="H75" s="4">
        <f t="shared" si="6"/>
        <v>8.3333333333333329E-2</v>
      </c>
      <c r="I75" s="52">
        <v>31.81689999999999</v>
      </c>
      <c r="K75" s="3">
        <f t="shared" si="7"/>
        <v>-0.96021818181814211</v>
      </c>
      <c r="L75" s="4">
        <f t="shared" si="8"/>
        <v>-3.0179501517059878E-2</v>
      </c>
      <c r="M75" s="1">
        <f t="shared" si="9"/>
        <v>228</v>
      </c>
      <c r="N75" s="52">
        <v>32.697099999999942</v>
      </c>
    </row>
    <row r="76" spans="2:14" x14ac:dyDescent="0.3">
      <c r="B76" s="14" t="s">
        <v>10</v>
      </c>
      <c r="C76" s="51">
        <v>53</v>
      </c>
      <c r="D76" s="4">
        <f t="shared" si="5"/>
        <v>0.96363636363636362</v>
      </c>
      <c r="E76" s="52">
        <v>37.810735849056591</v>
      </c>
      <c r="G76" s="51">
        <v>2</v>
      </c>
      <c r="H76" s="4">
        <f t="shared" si="6"/>
        <v>3.6363636363636362E-2</v>
      </c>
      <c r="I76" s="52">
        <v>38.07705</v>
      </c>
      <c r="K76" s="3">
        <f t="shared" si="7"/>
        <v>0.26631415094340838</v>
      </c>
      <c r="L76" s="4">
        <f t="shared" si="8"/>
        <v>6.9940857010563681E-3</v>
      </c>
      <c r="M76" s="1">
        <f t="shared" si="9"/>
        <v>55</v>
      </c>
      <c r="N76" s="52">
        <v>37.820419999999991</v>
      </c>
    </row>
    <row r="77" spans="2:14" x14ac:dyDescent="0.3">
      <c r="B77" s="14" t="s">
        <v>15</v>
      </c>
      <c r="C77" s="51">
        <v>62</v>
      </c>
      <c r="D77" s="4">
        <f t="shared" si="5"/>
        <v>0.87323943661971826</v>
      </c>
      <c r="E77" s="52">
        <v>45.168609677419383</v>
      </c>
      <c r="G77" s="51">
        <v>9</v>
      </c>
      <c r="H77" s="4">
        <f t="shared" si="6"/>
        <v>0.12676056338028169</v>
      </c>
      <c r="I77" s="52">
        <v>45.538233333333338</v>
      </c>
      <c r="K77" s="3">
        <f t="shared" si="7"/>
        <v>0.36962365591395496</v>
      </c>
      <c r="L77" s="4">
        <f t="shared" si="8"/>
        <v>8.1167763625866387E-3</v>
      </c>
      <c r="M77" s="1">
        <f t="shared" si="9"/>
        <v>71</v>
      </c>
      <c r="N77" s="52">
        <v>45.215463380281733</v>
      </c>
    </row>
    <row r="78" spans="2:14" x14ac:dyDescent="0.3">
      <c r="B78" s="14" t="s">
        <v>14</v>
      </c>
      <c r="C78" s="51">
        <v>3</v>
      </c>
      <c r="D78" s="4">
        <f t="shared" si="5"/>
        <v>0.75</v>
      </c>
      <c r="E78" s="52">
        <v>52.327300000000001</v>
      </c>
      <c r="G78" s="51">
        <v>1</v>
      </c>
      <c r="H78" s="4">
        <f t="shared" si="6"/>
        <v>0.25</v>
      </c>
      <c r="I78" s="52">
        <v>53.799700000000001</v>
      </c>
      <c r="K78" s="3">
        <f t="shared" si="7"/>
        <v>1.4724000000000004</v>
      </c>
      <c r="L78" s="4">
        <f t="shared" si="8"/>
        <v>2.7368182350459208E-2</v>
      </c>
      <c r="M78" s="1">
        <f t="shared" si="9"/>
        <v>4</v>
      </c>
      <c r="N78" s="52">
        <v>52.695399999999999</v>
      </c>
    </row>
    <row r="79" spans="2:14" x14ac:dyDescent="0.3">
      <c r="B79" s="14">
        <v>9</v>
      </c>
      <c r="C79" s="51">
        <v>2</v>
      </c>
      <c r="D79" s="4">
        <f>C79/(C79+G79)</f>
        <v>1</v>
      </c>
      <c r="E79" s="52">
        <v>63.666600000000003</v>
      </c>
      <c r="G79" s="51">
        <v>0</v>
      </c>
      <c r="H79" s="4">
        <f>G79/(G79+C79)</f>
        <v>0</v>
      </c>
      <c r="I79" s="52" t="s">
        <v>41</v>
      </c>
      <c r="K79" s="3" t="s">
        <v>41</v>
      </c>
      <c r="L79" s="4" t="s">
        <v>41</v>
      </c>
      <c r="M79" s="1">
        <f>C79+G79</f>
        <v>2</v>
      </c>
      <c r="N79" s="52">
        <v>63.666600000000003</v>
      </c>
    </row>
    <row r="80" spans="2:14" s="15" customFormat="1" x14ac:dyDescent="0.3">
      <c r="B80" s="15" t="s">
        <v>13</v>
      </c>
      <c r="C80" s="47">
        <v>122</v>
      </c>
      <c r="D80" s="48">
        <f t="shared" si="5"/>
        <v>0.93129770992366412</v>
      </c>
      <c r="E80" s="49">
        <v>23.818820491803315</v>
      </c>
      <c r="G80" s="47">
        <v>9</v>
      </c>
      <c r="H80" s="48">
        <f t="shared" si="6"/>
        <v>6.8702290076335881E-2</v>
      </c>
      <c r="I80" s="49">
        <v>29.504822222222224</v>
      </c>
      <c r="K80" s="50">
        <f t="shared" si="7"/>
        <v>5.6860017304189086</v>
      </c>
      <c r="L80" s="48">
        <f t="shared" si="8"/>
        <v>0.19271431929308044</v>
      </c>
      <c r="M80" s="15">
        <f t="shared" si="9"/>
        <v>131</v>
      </c>
      <c r="N80" s="49">
        <v>24.209461832061077</v>
      </c>
    </row>
    <row r="81" spans="2:14" x14ac:dyDescent="0.3">
      <c r="B81" s="14">
        <v>3</v>
      </c>
      <c r="C81" s="51">
        <v>0</v>
      </c>
      <c r="D81" s="4" t="s">
        <v>41</v>
      </c>
      <c r="E81" s="52" t="s">
        <v>41</v>
      </c>
      <c r="G81" s="51">
        <v>0</v>
      </c>
      <c r="H81" s="4" t="s">
        <v>41</v>
      </c>
      <c r="I81" s="52" t="s">
        <v>41</v>
      </c>
      <c r="K81" s="3" t="s">
        <v>41</v>
      </c>
      <c r="L81" s="4" t="s">
        <v>41</v>
      </c>
      <c r="M81" s="1">
        <f t="shared" si="9"/>
        <v>0</v>
      </c>
      <c r="N81" s="52" t="s">
        <v>41</v>
      </c>
    </row>
    <row r="82" spans="2:14" x14ac:dyDescent="0.3">
      <c r="B82" s="14">
        <v>4</v>
      </c>
      <c r="C82" s="51">
        <v>3</v>
      </c>
      <c r="D82" s="4">
        <f t="shared" si="5"/>
        <v>1</v>
      </c>
      <c r="E82" s="52">
        <v>16.415400000000002</v>
      </c>
      <c r="G82" s="51">
        <v>0</v>
      </c>
      <c r="H82" s="4">
        <f t="shared" si="6"/>
        <v>0</v>
      </c>
      <c r="I82" s="52" t="s">
        <v>41</v>
      </c>
      <c r="K82" s="3" t="s">
        <v>41</v>
      </c>
      <c r="L82" s="4" t="s">
        <v>41</v>
      </c>
      <c r="M82" s="1">
        <f t="shared" si="9"/>
        <v>3</v>
      </c>
      <c r="N82" s="52">
        <v>16.415400000000002</v>
      </c>
    </row>
    <row r="83" spans="2:14" x14ac:dyDescent="0.3">
      <c r="B83" s="14">
        <v>5</v>
      </c>
      <c r="C83" s="51">
        <v>41</v>
      </c>
      <c r="D83" s="4">
        <f t="shared" si="5"/>
        <v>1</v>
      </c>
      <c r="E83" s="52">
        <v>19.786204878048775</v>
      </c>
      <c r="G83" s="51">
        <v>0</v>
      </c>
      <c r="H83" s="4">
        <f t="shared" si="6"/>
        <v>0</v>
      </c>
      <c r="I83" s="52" t="s">
        <v>41</v>
      </c>
      <c r="K83" s="3" t="s">
        <v>41</v>
      </c>
      <c r="L83" s="4" t="s">
        <v>41</v>
      </c>
      <c r="M83" s="1">
        <f t="shared" si="9"/>
        <v>41</v>
      </c>
      <c r="N83" s="52">
        <v>19.786204878048775</v>
      </c>
    </row>
    <row r="84" spans="2:14" x14ac:dyDescent="0.3">
      <c r="B84" s="14">
        <v>6</v>
      </c>
      <c r="C84" s="51">
        <v>50</v>
      </c>
      <c r="D84" s="4">
        <f t="shared" si="5"/>
        <v>0.90909090909090906</v>
      </c>
      <c r="E84" s="52">
        <v>23.764058000000013</v>
      </c>
      <c r="G84" s="51">
        <v>5</v>
      </c>
      <c r="H84" s="4">
        <f t="shared" si="6"/>
        <v>9.0909090909090912E-2</v>
      </c>
      <c r="I84" s="52">
        <v>24.48678</v>
      </c>
      <c r="K84" s="3">
        <f t="shared" si="7"/>
        <v>0.72272199999998676</v>
      </c>
      <c r="L84" s="4">
        <f t="shared" si="8"/>
        <v>2.9514783078868956E-2</v>
      </c>
      <c r="M84" s="1">
        <f t="shared" si="9"/>
        <v>55</v>
      </c>
      <c r="N84" s="52">
        <v>23.829760000000022</v>
      </c>
    </row>
    <row r="85" spans="2:14" x14ac:dyDescent="0.3">
      <c r="B85" s="14">
        <v>7</v>
      </c>
      <c r="C85" s="51">
        <v>21</v>
      </c>
      <c r="D85" s="4">
        <f t="shared" si="5"/>
        <v>0.91304347826086951</v>
      </c>
      <c r="E85" s="52">
        <v>27.515985714285712</v>
      </c>
      <c r="G85" s="51">
        <v>2</v>
      </c>
      <c r="H85" s="4">
        <f t="shared" si="6"/>
        <v>8.6956521739130432E-2</v>
      </c>
      <c r="I85" s="52">
        <v>27.833649999999999</v>
      </c>
      <c r="K85" s="3">
        <f t="shared" si="7"/>
        <v>0.31766428571428662</v>
      </c>
      <c r="L85" s="4">
        <f t="shared" si="8"/>
        <v>1.1412958261467205E-2</v>
      </c>
      <c r="M85" s="1">
        <f t="shared" si="9"/>
        <v>23</v>
      </c>
      <c r="N85" s="52">
        <v>27.543608695652171</v>
      </c>
    </row>
    <row r="86" spans="2:14" x14ac:dyDescent="0.3">
      <c r="B86" s="14" t="s">
        <v>7</v>
      </c>
      <c r="C86" s="51">
        <v>4</v>
      </c>
      <c r="D86" s="4">
        <f t="shared" si="5"/>
        <v>0.8</v>
      </c>
      <c r="E86" s="52">
        <v>32.403700000000001</v>
      </c>
      <c r="G86" s="51">
        <v>1</v>
      </c>
      <c r="H86" s="4">
        <f t="shared" si="6"/>
        <v>0.2</v>
      </c>
      <c r="I86" s="52">
        <v>33.642499999999998</v>
      </c>
      <c r="K86" s="3">
        <f t="shared" si="7"/>
        <v>1.2387999999999977</v>
      </c>
      <c r="L86" s="4">
        <f t="shared" si="8"/>
        <v>3.6822471576131312E-2</v>
      </c>
      <c r="M86" s="1">
        <f t="shared" si="9"/>
        <v>5</v>
      </c>
      <c r="N86" s="52">
        <v>32.65146</v>
      </c>
    </row>
    <row r="87" spans="2:14" x14ac:dyDescent="0.3">
      <c r="B87" s="14" t="s">
        <v>10</v>
      </c>
      <c r="C87" s="51">
        <v>0</v>
      </c>
      <c r="D87" s="4" t="s">
        <v>41</v>
      </c>
      <c r="E87" s="52" t="s">
        <v>41</v>
      </c>
      <c r="G87" s="51">
        <v>0</v>
      </c>
      <c r="H87" s="4" t="s">
        <v>41</v>
      </c>
      <c r="I87" s="52" t="s">
        <v>41</v>
      </c>
      <c r="K87" s="3" t="s">
        <v>41</v>
      </c>
      <c r="L87" s="4" t="s">
        <v>41</v>
      </c>
      <c r="M87" s="1">
        <f t="shared" si="9"/>
        <v>0</v>
      </c>
      <c r="N87" s="52" t="s">
        <v>41</v>
      </c>
    </row>
    <row r="88" spans="2:14" x14ac:dyDescent="0.3">
      <c r="B88" s="14" t="s">
        <v>15</v>
      </c>
      <c r="C88" s="51">
        <v>1</v>
      </c>
      <c r="D88" s="4">
        <f t="shared" si="5"/>
        <v>1</v>
      </c>
      <c r="E88" s="52">
        <v>46.579900000000002</v>
      </c>
      <c r="G88" s="51">
        <v>0</v>
      </c>
      <c r="H88" s="4">
        <f t="shared" si="6"/>
        <v>0</v>
      </c>
      <c r="I88" s="52" t="s">
        <v>41</v>
      </c>
      <c r="K88" s="3" t="s">
        <v>41</v>
      </c>
      <c r="L88" s="4" t="s">
        <v>41</v>
      </c>
      <c r="M88" s="1">
        <f t="shared" si="9"/>
        <v>1</v>
      </c>
      <c r="N88" s="52">
        <v>46.579900000000002</v>
      </c>
    </row>
    <row r="89" spans="2:14" x14ac:dyDescent="0.3">
      <c r="B89" s="14" t="s">
        <v>14</v>
      </c>
      <c r="C89" s="51">
        <v>2</v>
      </c>
      <c r="D89" s="4">
        <f t="shared" si="5"/>
        <v>0.66666666666666663</v>
      </c>
      <c r="E89" s="52">
        <v>51.591099999999997</v>
      </c>
      <c r="G89" s="51">
        <v>1</v>
      </c>
      <c r="H89" s="4">
        <f t="shared" si="6"/>
        <v>0.33333333333333331</v>
      </c>
      <c r="I89" s="52">
        <v>53.799700000000001</v>
      </c>
      <c r="K89" s="3">
        <f t="shared" si="7"/>
        <v>2.2086000000000041</v>
      </c>
      <c r="L89" s="4">
        <f t="shared" si="8"/>
        <v>4.1052273525688882E-2</v>
      </c>
      <c r="M89" s="1">
        <f t="shared" si="9"/>
        <v>3</v>
      </c>
      <c r="N89" s="52">
        <v>52.327300000000001</v>
      </c>
    </row>
    <row r="90" spans="2:14" s="15" customFormat="1" x14ac:dyDescent="0.3">
      <c r="B90" s="15" t="s">
        <v>2</v>
      </c>
      <c r="C90" s="47">
        <v>2061</v>
      </c>
      <c r="D90" s="48">
        <f t="shared" si="5"/>
        <v>0.74755168661588678</v>
      </c>
      <c r="E90" s="49">
        <v>13.78209480834516</v>
      </c>
      <c r="G90" s="47">
        <v>696</v>
      </c>
      <c r="H90" s="48">
        <f t="shared" si="6"/>
        <v>0.25244831338411317</v>
      </c>
      <c r="I90" s="49">
        <v>13.922912356321881</v>
      </c>
      <c r="K90" s="50">
        <f t="shared" si="7"/>
        <v>0.14081754797672019</v>
      </c>
      <c r="L90" s="48">
        <f t="shared" si="8"/>
        <v>1.0114087079832844E-2</v>
      </c>
      <c r="M90" s="15">
        <f t="shared" si="9"/>
        <v>2757</v>
      </c>
      <c r="N90" s="49">
        <v>13.817643960826853</v>
      </c>
    </row>
    <row r="91" spans="2:14" x14ac:dyDescent="0.3">
      <c r="B91" s="14">
        <v>1</v>
      </c>
      <c r="C91" s="51">
        <v>2</v>
      </c>
      <c r="D91" s="4">
        <f t="shared" si="5"/>
        <v>1</v>
      </c>
      <c r="E91" s="52">
        <v>12.708299999999999</v>
      </c>
      <c r="G91" s="51">
        <v>0</v>
      </c>
      <c r="H91" s="4">
        <f t="shared" si="6"/>
        <v>0</v>
      </c>
      <c r="I91" s="52" t="s">
        <v>41</v>
      </c>
      <c r="K91" s="3" t="s">
        <v>41</v>
      </c>
      <c r="L91" s="4" t="s">
        <v>41</v>
      </c>
      <c r="M91" s="1">
        <f t="shared" si="9"/>
        <v>2</v>
      </c>
      <c r="N91" s="52">
        <v>12.708299999999999</v>
      </c>
    </row>
    <row r="92" spans="2:14" x14ac:dyDescent="0.3">
      <c r="B92" s="14">
        <v>2</v>
      </c>
      <c r="C92" s="51">
        <v>1954</v>
      </c>
      <c r="D92" s="4">
        <f t="shared" si="5"/>
        <v>0.74722753346080306</v>
      </c>
      <c r="E92" s="52">
        <v>13.653089048106144</v>
      </c>
      <c r="G92" s="51">
        <v>661</v>
      </c>
      <c r="H92" s="4">
        <f t="shared" si="6"/>
        <v>0.25277246653919694</v>
      </c>
      <c r="I92" s="52">
        <v>13.553413615733779</v>
      </c>
      <c r="K92" s="3">
        <f t="shared" si="7"/>
        <v>-9.967543237236498E-2</v>
      </c>
      <c r="L92" s="4">
        <f t="shared" si="8"/>
        <v>-7.3542677290283943E-3</v>
      </c>
      <c r="M92" s="1">
        <f t="shared" si="9"/>
        <v>2615</v>
      </c>
      <c r="N92" s="52">
        <v>13.627893843212096</v>
      </c>
    </row>
    <row r="93" spans="2:14" x14ac:dyDescent="0.3">
      <c r="B93" s="14">
        <v>3</v>
      </c>
      <c r="C93" s="51">
        <v>87</v>
      </c>
      <c r="D93" s="4">
        <f t="shared" si="5"/>
        <v>0.82857142857142863</v>
      </c>
      <c r="E93" s="52">
        <v>14.878193103448289</v>
      </c>
      <c r="G93" s="51">
        <v>18</v>
      </c>
      <c r="H93" s="4">
        <f t="shared" si="6"/>
        <v>0.17142857142857143</v>
      </c>
      <c r="I93" s="52">
        <v>14.723872222222216</v>
      </c>
      <c r="K93" s="3">
        <f t="shared" si="7"/>
        <v>-0.15432088122607368</v>
      </c>
      <c r="L93" s="4">
        <f t="shared" si="8"/>
        <v>-1.0480998401572832E-2</v>
      </c>
      <c r="M93" s="1">
        <f t="shared" si="9"/>
        <v>105</v>
      </c>
      <c r="N93" s="52">
        <v>14.851738095238115</v>
      </c>
    </row>
    <row r="94" spans="2:14" x14ac:dyDescent="0.3">
      <c r="B94" s="14">
        <v>4</v>
      </c>
      <c r="C94" s="51">
        <v>7</v>
      </c>
      <c r="D94" s="4">
        <f t="shared" si="5"/>
        <v>0.77777777777777779</v>
      </c>
      <c r="E94" s="52">
        <v>16.415400000000002</v>
      </c>
      <c r="G94" s="51">
        <v>2</v>
      </c>
      <c r="H94" s="4">
        <f t="shared" si="6"/>
        <v>0.22222222222222221</v>
      </c>
      <c r="I94" s="52">
        <v>16.415400000000002</v>
      </c>
      <c r="K94" s="3">
        <f t="shared" si="7"/>
        <v>0</v>
      </c>
      <c r="L94" s="4">
        <f t="shared" si="8"/>
        <v>0</v>
      </c>
      <c r="M94" s="1">
        <f t="shared" si="9"/>
        <v>9</v>
      </c>
      <c r="N94" s="52">
        <v>16.415400000000002</v>
      </c>
    </row>
    <row r="95" spans="2:14" x14ac:dyDescent="0.3">
      <c r="B95" s="14">
        <v>5</v>
      </c>
      <c r="C95" s="51">
        <v>2</v>
      </c>
      <c r="D95" s="4">
        <f t="shared" si="5"/>
        <v>0.2857142857142857</v>
      </c>
      <c r="E95" s="52">
        <v>18.6203</v>
      </c>
      <c r="G95" s="51">
        <v>5</v>
      </c>
      <c r="H95" s="4">
        <f t="shared" si="6"/>
        <v>0.7142857142857143</v>
      </c>
      <c r="I95" s="52">
        <v>20.595700000000001</v>
      </c>
      <c r="K95" s="3">
        <f t="shared" si="7"/>
        <v>1.9754000000000005</v>
      </c>
      <c r="L95" s="4">
        <f t="shared" si="8"/>
        <v>9.5913224605136044E-2</v>
      </c>
      <c r="M95" s="1">
        <f t="shared" si="9"/>
        <v>7</v>
      </c>
      <c r="N95" s="52">
        <v>20.031299999999998</v>
      </c>
    </row>
    <row r="96" spans="2:14" x14ac:dyDescent="0.3">
      <c r="B96" s="14">
        <v>6</v>
      </c>
      <c r="C96" s="51">
        <v>6</v>
      </c>
      <c r="D96" s="4">
        <f t="shared" si="5"/>
        <v>0.6</v>
      </c>
      <c r="E96" s="52">
        <v>22.9481</v>
      </c>
      <c r="G96" s="51">
        <v>4</v>
      </c>
      <c r="H96" s="4">
        <f t="shared" si="6"/>
        <v>0.4</v>
      </c>
      <c r="I96" s="52">
        <v>25.2088</v>
      </c>
      <c r="K96" s="3">
        <f t="shared" si="7"/>
        <v>2.2606999999999999</v>
      </c>
      <c r="L96" s="4">
        <f t="shared" si="8"/>
        <v>8.9679000983783438E-2</v>
      </c>
      <c r="M96" s="1">
        <f t="shared" si="9"/>
        <v>10</v>
      </c>
      <c r="N96" s="52">
        <v>23.85238</v>
      </c>
    </row>
    <row r="97" spans="2:14" x14ac:dyDescent="0.3">
      <c r="B97" s="14">
        <v>7</v>
      </c>
      <c r="C97" s="51">
        <v>0</v>
      </c>
      <c r="D97" s="4">
        <f t="shared" si="5"/>
        <v>0</v>
      </c>
      <c r="E97" s="52" t="s">
        <v>41</v>
      </c>
      <c r="G97" s="51">
        <v>3</v>
      </c>
      <c r="H97" s="4">
        <f t="shared" si="6"/>
        <v>1</v>
      </c>
      <c r="I97" s="52">
        <v>29.413499999999999</v>
      </c>
      <c r="K97" s="3" t="s">
        <v>41</v>
      </c>
      <c r="L97" s="4" t="s">
        <v>41</v>
      </c>
      <c r="M97" s="1">
        <f t="shared" si="9"/>
        <v>3</v>
      </c>
      <c r="N97" s="52">
        <v>29.413499999999999</v>
      </c>
    </row>
    <row r="98" spans="2:14" x14ac:dyDescent="0.3">
      <c r="B98" s="14" t="s">
        <v>7</v>
      </c>
      <c r="C98" s="51">
        <v>1</v>
      </c>
      <c r="D98" s="4">
        <f t="shared" si="5"/>
        <v>1</v>
      </c>
      <c r="E98" s="52">
        <v>31.164899999999999</v>
      </c>
      <c r="G98" s="51">
        <v>0</v>
      </c>
      <c r="H98" s="4">
        <f t="shared" si="6"/>
        <v>0</v>
      </c>
      <c r="I98" s="52" t="s">
        <v>41</v>
      </c>
      <c r="K98" s="3" t="s">
        <v>41</v>
      </c>
      <c r="L98" s="4" t="s">
        <v>41</v>
      </c>
      <c r="M98" s="1">
        <f t="shared" si="9"/>
        <v>1</v>
      </c>
      <c r="N98" s="52">
        <v>31.164899999999999</v>
      </c>
    </row>
    <row r="99" spans="2:14" x14ac:dyDescent="0.3">
      <c r="B99" s="14" t="s">
        <v>10</v>
      </c>
      <c r="C99" s="51">
        <v>1</v>
      </c>
      <c r="D99" s="4">
        <f t="shared" si="5"/>
        <v>1</v>
      </c>
      <c r="E99" s="52">
        <v>39.360199999999999</v>
      </c>
      <c r="G99" s="51">
        <v>0</v>
      </c>
      <c r="H99" s="4">
        <f t="shared" si="6"/>
        <v>0</v>
      </c>
      <c r="I99" s="52" t="s">
        <v>41</v>
      </c>
      <c r="K99" s="3" t="s">
        <v>41</v>
      </c>
      <c r="L99" s="4" t="s">
        <v>41</v>
      </c>
      <c r="M99" s="1">
        <f t="shared" si="9"/>
        <v>1</v>
      </c>
      <c r="N99" s="52">
        <v>39.360199999999999</v>
      </c>
    </row>
    <row r="100" spans="2:14" x14ac:dyDescent="0.3">
      <c r="B100" s="14" t="s">
        <v>15</v>
      </c>
      <c r="C100" s="51">
        <v>1</v>
      </c>
      <c r="D100" s="4">
        <f t="shared" si="5"/>
        <v>0.33333333333333331</v>
      </c>
      <c r="E100" s="52">
        <v>46.579900000000002</v>
      </c>
      <c r="G100" s="51">
        <v>2</v>
      </c>
      <c r="H100" s="4">
        <f t="shared" si="6"/>
        <v>0.66666666666666663</v>
      </c>
      <c r="I100" s="52">
        <v>45.017400000000002</v>
      </c>
      <c r="K100" s="3">
        <f t="shared" si="7"/>
        <v>-1.5625</v>
      </c>
      <c r="L100" s="4">
        <f t="shared" si="8"/>
        <v>-3.4708801485647769E-2</v>
      </c>
      <c r="M100" s="1">
        <f t="shared" si="9"/>
        <v>3</v>
      </c>
      <c r="N100" s="52">
        <v>45.538233333333331</v>
      </c>
    </row>
    <row r="101" spans="2:14" x14ac:dyDescent="0.3">
      <c r="B101" s="14" t="s">
        <v>14</v>
      </c>
      <c r="C101" s="51">
        <v>0</v>
      </c>
      <c r="D101" s="4">
        <f t="shared" si="5"/>
        <v>0</v>
      </c>
      <c r="E101" s="52" t="s">
        <v>41</v>
      </c>
      <c r="G101" s="51">
        <v>1</v>
      </c>
      <c r="H101" s="4">
        <f t="shared" si="6"/>
        <v>1</v>
      </c>
      <c r="I101" s="52">
        <v>51.591099999999997</v>
      </c>
      <c r="K101" s="3" t="s">
        <v>41</v>
      </c>
      <c r="L101" s="4" t="s">
        <v>41</v>
      </c>
      <c r="M101" s="1">
        <f t="shared" si="9"/>
        <v>1</v>
      </c>
      <c r="N101" s="52">
        <v>51.591099999999997</v>
      </c>
    </row>
    <row r="102" spans="2:14" s="15" customFormat="1" x14ac:dyDescent="0.3">
      <c r="B102" s="22" t="s">
        <v>30</v>
      </c>
      <c r="C102" s="22">
        <f>SUM(C90,C80,C68,C56,C50,C38,C29,C18,C6)</f>
        <v>14302</v>
      </c>
      <c r="D102" s="23">
        <f t="shared" si="5"/>
        <v>0.90415981792894173</v>
      </c>
      <c r="E102" s="24">
        <v>18.803221825736419</v>
      </c>
      <c r="G102" s="22">
        <f>SUM(G90,G80,G68,G56,G50,G38,G29,G18,G6)</f>
        <v>1516</v>
      </c>
      <c r="H102" s="23">
        <f t="shared" si="6"/>
        <v>9.5840182071058294E-2</v>
      </c>
      <c r="I102" s="24">
        <v>18.098401885971626</v>
      </c>
      <c r="K102" s="24">
        <f t="shared" si="7"/>
        <v>-0.70481993976479274</v>
      </c>
      <c r="L102" s="23">
        <f t="shared" si="8"/>
        <v>-3.8943766648872488E-2</v>
      </c>
      <c r="M102" s="22">
        <f t="shared" si="9"/>
        <v>15818</v>
      </c>
      <c r="N102" s="24">
        <v>18.674418733265874</v>
      </c>
    </row>
    <row r="103" spans="2:14" s="15" customFormat="1" x14ac:dyDescent="0.3">
      <c r="B103" s="15" t="s">
        <v>31</v>
      </c>
      <c r="C103" s="47">
        <v>725</v>
      </c>
      <c r="D103" s="48">
        <f t="shared" si="5"/>
        <v>0.71782178217821779</v>
      </c>
      <c r="E103" s="49">
        <v>47.869315034482995</v>
      </c>
      <c r="G103" s="47">
        <v>285</v>
      </c>
      <c r="H103" s="48">
        <f t="shared" si="6"/>
        <v>0.28217821782178215</v>
      </c>
      <c r="I103" s="49">
        <v>52.001274035087718</v>
      </c>
      <c r="K103" s="50">
        <f t="shared" si="7"/>
        <v>4.1319590006047235</v>
      </c>
      <c r="L103" s="48">
        <f t="shared" si="8"/>
        <v>7.9458803217334548E-2</v>
      </c>
      <c r="M103" s="15">
        <f t="shared" si="9"/>
        <v>1010</v>
      </c>
      <c r="N103" s="49">
        <v>49.035263861386063</v>
      </c>
    </row>
    <row r="104" spans="2:14" x14ac:dyDescent="0.3">
      <c r="B104" s="14" t="s">
        <v>4</v>
      </c>
      <c r="C104" s="51">
        <v>289</v>
      </c>
      <c r="D104" s="4">
        <f t="shared" si="5"/>
        <v>0.65384615384615385</v>
      </c>
      <c r="E104" s="52">
        <v>61.518084083045025</v>
      </c>
      <c r="G104" s="51">
        <v>153</v>
      </c>
      <c r="H104" s="4">
        <f t="shared" si="6"/>
        <v>0.34615384615384615</v>
      </c>
      <c r="I104" s="52">
        <v>64.206854248366028</v>
      </c>
      <c r="K104" s="3">
        <f t="shared" si="7"/>
        <v>2.688770165321003</v>
      </c>
      <c r="L104" s="4">
        <f t="shared" si="8"/>
        <v>4.1876684301028942E-2</v>
      </c>
      <c r="M104" s="1">
        <f t="shared" si="9"/>
        <v>442</v>
      </c>
      <c r="N104" s="52">
        <v>62.448812217194423</v>
      </c>
    </row>
    <row r="105" spans="2:14" x14ac:dyDescent="0.3">
      <c r="B105" s="14" t="s">
        <v>9</v>
      </c>
      <c r="C105" s="51">
        <v>222</v>
      </c>
      <c r="D105" s="4">
        <f t="shared" si="5"/>
        <v>0.78723404255319152</v>
      </c>
      <c r="E105" s="52">
        <v>47.401537837837779</v>
      </c>
      <c r="G105" s="51">
        <v>60</v>
      </c>
      <c r="H105" s="4">
        <f t="shared" si="6"/>
        <v>0.21276595744680851</v>
      </c>
      <c r="I105" s="52">
        <v>49.225071666666665</v>
      </c>
      <c r="K105" s="3">
        <f t="shared" si="7"/>
        <v>1.8235338288288858</v>
      </c>
      <c r="L105" s="4">
        <f t="shared" si="8"/>
        <v>3.7044818160492654E-2</v>
      </c>
      <c r="M105" s="1">
        <f t="shared" si="9"/>
        <v>282</v>
      </c>
      <c r="N105" s="52">
        <v>47.789523758865229</v>
      </c>
    </row>
    <row r="106" spans="2:14" x14ac:dyDescent="0.3">
      <c r="B106" s="14" t="s">
        <v>8</v>
      </c>
      <c r="C106" s="51">
        <v>214</v>
      </c>
      <c r="D106" s="4">
        <f t="shared" si="5"/>
        <v>0.74825174825174823</v>
      </c>
      <c r="E106" s="52">
        <v>29.922363084112146</v>
      </c>
      <c r="G106" s="51">
        <v>72</v>
      </c>
      <c r="H106" s="4">
        <f t="shared" si="6"/>
        <v>0.25174825174825177</v>
      </c>
      <c r="I106" s="52">
        <v>28.377918055555568</v>
      </c>
      <c r="K106" s="3">
        <f t="shared" si="7"/>
        <v>-1.5444450285565772</v>
      </c>
      <c r="L106" s="4">
        <f t="shared" si="8"/>
        <v>-5.4424183815493819E-2</v>
      </c>
      <c r="M106" s="1">
        <f t="shared" si="9"/>
        <v>286</v>
      </c>
      <c r="N106" s="52">
        <v>29.533551748251732</v>
      </c>
    </row>
    <row r="107" spans="2:14" s="15" customFormat="1" x14ac:dyDescent="0.3">
      <c r="B107" s="15" t="s">
        <v>32</v>
      </c>
      <c r="C107" s="47">
        <v>3</v>
      </c>
      <c r="D107" s="48">
        <f t="shared" si="5"/>
        <v>0.5</v>
      </c>
      <c r="E107" s="49">
        <v>45.9</v>
      </c>
      <c r="G107" s="47">
        <v>3</v>
      </c>
      <c r="H107" s="48">
        <f t="shared" si="6"/>
        <v>0.5</v>
      </c>
      <c r="I107" s="49">
        <v>54.54</v>
      </c>
      <c r="K107" s="50">
        <f t="shared" si="7"/>
        <v>8.64</v>
      </c>
      <c r="L107" s="48">
        <f t="shared" si="8"/>
        <v>0.15841584158415842</v>
      </c>
      <c r="M107" s="15">
        <f t="shared" si="9"/>
        <v>6</v>
      </c>
      <c r="N107" s="49">
        <v>50.22</v>
      </c>
    </row>
    <row r="108" spans="2:14" s="15" customFormat="1" x14ac:dyDescent="0.3">
      <c r="B108" s="22" t="s">
        <v>33</v>
      </c>
      <c r="C108" s="22">
        <f>SUM(C102:C103,C107)</f>
        <v>15030</v>
      </c>
      <c r="D108" s="23">
        <f t="shared" si="5"/>
        <v>0.89283592729000827</v>
      </c>
      <c r="E108" s="24">
        <v>20.93</v>
      </c>
      <c r="G108" s="22">
        <f>SUM(G102:G103,G107)</f>
        <v>1804</v>
      </c>
      <c r="H108" s="23">
        <f t="shared" si="6"/>
        <v>0.10716407270999169</v>
      </c>
      <c r="I108" s="24">
        <v>22.74</v>
      </c>
      <c r="K108" s="24">
        <f t="shared" si="7"/>
        <v>1.8099999999999987</v>
      </c>
      <c r="L108" s="23">
        <f t="shared" si="8"/>
        <v>7.9595426561125712E-2</v>
      </c>
      <c r="M108" s="22">
        <f t="shared" si="9"/>
        <v>16834</v>
      </c>
      <c r="N108" s="24">
        <v>21.12</v>
      </c>
    </row>
    <row r="110" spans="2:14" x14ac:dyDescent="0.3">
      <c r="B110" s="1" t="s">
        <v>34</v>
      </c>
    </row>
    <row r="111" spans="2:14" x14ac:dyDescent="0.3">
      <c r="B111" s="1" t="s">
        <v>35</v>
      </c>
    </row>
    <row r="112" spans="2:14" x14ac:dyDescent="0.3">
      <c r="B112" s="1" t="s">
        <v>36</v>
      </c>
    </row>
    <row r="113" spans="2:2" x14ac:dyDescent="0.3">
      <c r="B113" s="1" t="s">
        <v>37</v>
      </c>
    </row>
    <row r="114" spans="2:2" x14ac:dyDescent="0.3">
      <c r="B114" s="1" t="s"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4"/>
  <sheetViews>
    <sheetView showGridLines="0" tabSelected="1" workbookViewId="0">
      <pane xSplit="1" ySplit="5" topLeftCell="B102" activePane="bottomRight" state="frozen"/>
      <selection pane="topRight"/>
      <selection pane="bottomLeft"/>
      <selection pane="bottomRight" activeCell="H52" sqref="H52"/>
    </sheetView>
  </sheetViews>
  <sheetFormatPr defaultColWidth="8.90625" defaultRowHeight="14" x14ac:dyDescent="0.3"/>
  <cols>
    <col min="1" max="1" width="8.90625" style="1"/>
    <col min="2" max="2" width="38.90625" style="1" bestFit="1" customWidth="1"/>
    <col min="3" max="3" width="8.90625" style="1"/>
    <col min="4" max="4" width="10" style="2" customWidth="1"/>
    <col min="5" max="5" width="13.54296875" style="2" customWidth="1"/>
    <col min="6" max="6" width="1.81640625" style="1" customWidth="1"/>
    <col min="7" max="7" width="8.90625" style="1"/>
    <col min="8" max="8" width="11" style="2" customWidth="1"/>
    <col min="9" max="9" width="12.81640625" style="2" customWidth="1"/>
    <col min="10" max="10" width="1.81640625" style="1" customWidth="1"/>
    <col min="11" max="11" width="12.36328125" style="3" customWidth="1"/>
    <col min="12" max="12" width="12.1796875" style="4" customWidth="1"/>
    <col min="13" max="13" width="7" style="1" customWidth="1"/>
    <col min="14" max="14" width="9.90625" style="2" customWidth="1"/>
    <col min="15" max="16384" width="8.90625" style="1"/>
  </cols>
  <sheetData>
    <row r="1" spans="1:14" x14ac:dyDescent="0.3">
      <c r="A1" s="1" t="s">
        <v>39</v>
      </c>
    </row>
    <row r="4" spans="1:14" x14ac:dyDescent="0.3">
      <c r="B4" s="15" t="s">
        <v>18</v>
      </c>
    </row>
    <row r="5" spans="1:14" s="16" customFormat="1" ht="42" x14ac:dyDescent="0.3">
      <c r="B5" s="17" t="s">
        <v>19</v>
      </c>
      <c r="C5" s="18" t="s">
        <v>20</v>
      </c>
      <c r="D5" s="18" t="s">
        <v>21</v>
      </c>
      <c r="E5" s="18" t="s">
        <v>22</v>
      </c>
      <c r="F5" s="19"/>
      <c r="G5" s="18" t="s">
        <v>23</v>
      </c>
      <c r="H5" s="18" t="s">
        <v>24</v>
      </c>
      <c r="I5" s="18" t="s">
        <v>25</v>
      </c>
      <c r="J5" s="19"/>
      <c r="K5" s="20" t="s">
        <v>26</v>
      </c>
      <c r="L5" s="21" t="s">
        <v>27</v>
      </c>
      <c r="M5" s="18" t="s">
        <v>28</v>
      </c>
      <c r="N5" s="18" t="s">
        <v>29</v>
      </c>
    </row>
    <row r="6" spans="1:14" s="15" customFormat="1" x14ac:dyDescent="0.3">
      <c r="B6" s="15" t="s">
        <v>0</v>
      </c>
      <c r="C6" s="47">
        <v>2962</v>
      </c>
      <c r="D6" s="48">
        <f>C6/(C6+G6)</f>
        <v>0.76895119418483904</v>
      </c>
      <c r="E6" s="49">
        <v>18.069453207292824</v>
      </c>
      <c r="G6" s="47">
        <v>890</v>
      </c>
      <c r="H6" s="48">
        <f>G6/(G6+C6)</f>
        <v>0.23104880581516096</v>
      </c>
      <c r="I6" s="49">
        <v>20.688250449438314</v>
      </c>
      <c r="K6" s="50">
        <f>I6-E6</f>
        <v>2.6187972421454901</v>
      </c>
      <c r="L6" s="48">
        <f>K6/I6</f>
        <v>0.12658379443664317</v>
      </c>
      <c r="M6" s="15">
        <f>C6+G6</f>
        <v>3852</v>
      </c>
      <c r="N6" s="49">
        <v>18.674523182762186</v>
      </c>
    </row>
    <row r="7" spans="1:14" x14ac:dyDescent="0.3">
      <c r="B7" s="14">
        <v>2</v>
      </c>
      <c r="C7" s="51">
        <v>611</v>
      </c>
      <c r="D7" s="4">
        <f t="shared" ref="D7:D70" si="0">C7/(C7+G7)</f>
        <v>0.79453836150845258</v>
      </c>
      <c r="E7" s="52">
        <v>13.611624222586009</v>
      </c>
      <c r="G7" s="51">
        <v>158</v>
      </c>
      <c r="H7" s="4">
        <f t="shared" ref="H7:H70" si="1">G7/(G7+C7)</f>
        <v>0.20546163849154747</v>
      </c>
      <c r="I7" s="52">
        <v>13.670688607594963</v>
      </c>
      <c r="K7" s="3">
        <f t="shared" ref="K7:K70" si="2">I7-E7</f>
        <v>5.9064385008953835E-2</v>
      </c>
      <c r="L7" s="4">
        <f t="shared" ref="L7:L70" si="3">K7/I7</f>
        <v>4.3205127923212072E-3</v>
      </c>
      <c r="M7" s="1">
        <f t="shared" ref="M7:M70" si="4">C7+G7</f>
        <v>769</v>
      </c>
      <c r="N7" s="52">
        <v>13.623759687906338</v>
      </c>
    </row>
    <row r="8" spans="1:14" x14ac:dyDescent="0.3">
      <c r="B8" s="14">
        <v>3</v>
      </c>
      <c r="C8" s="51">
        <v>409</v>
      </c>
      <c r="D8" s="4">
        <f t="shared" si="0"/>
        <v>0.76591760299625467</v>
      </c>
      <c r="E8" s="52">
        <v>14.729547432762812</v>
      </c>
      <c r="G8" s="51">
        <v>125</v>
      </c>
      <c r="H8" s="4">
        <f t="shared" si="1"/>
        <v>0.23408239700374531</v>
      </c>
      <c r="I8" s="52">
        <v>14.674236800000019</v>
      </c>
      <c r="K8" s="3">
        <f t="shared" si="2"/>
        <v>-5.5310632762793688E-2</v>
      </c>
      <c r="L8" s="4">
        <f t="shared" si="3"/>
        <v>-3.7692340335405802E-3</v>
      </c>
      <c r="M8" s="1">
        <f t="shared" si="4"/>
        <v>534</v>
      </c>
      <c r="N8" s="52">
        <v>14.716600187265854</v>
      </c>
    </row>
    <row r="9" spans="1:14" x14ac:dyDescent="0.3">
      <c r="B9" s="14">
        <v>4</v>
      </c>
      <c r="C9" s="51">
        <v>1088</v>
      </c>
      <c r="D9" s="4">
        <f t="shared" si="0"/>
        <v>0.87459807073954987</v>
      </c>
      <c r="E9" s="52">
        <v>16.081894852941119</v>
      </c>
      <c r="G9" s="51">
        <v>156</v>
      </c>
      <c r="H9" s="4">
        <f t="shared" si="1"/>
        <v>0.12540192926045016</v>
      </c>
      <c r="I9" s="52">
        <v>15.854482051282057</v>
      </c>
      <c r="K9" s="3">
        <f t="shared" si="2"/>
        <v>-0.22741280165906197</v>
      </c>
      <c r="L9" s="4">
        <f t="shared" si="3"/>
        <v>-1.4343754713871113E-2</v>
      </c>
      <c r="M9" s="1">
        <f t="shared" si="4"/>
        <v>1244</v>
      </c>
      <c r="N9" s="52">
        <v>16.05337684887466</v>
      </c>
    </row>
    <row r="10" spans="1:14" x14ac:dyDescent="0.3">
      <c r="B10" s="14">
        <v>5</v>
      </c>
      <c r="C10" s="51">
        <v>303</v>
      </c>
      <c r="D10" s="4">
        <f t="shared" si="0"/>
        <v>0.69976905311778292</v>
      </c>
      <c r="E10" s="52">
        <v>19.014447524752381</v>
      </c>
      <c r="G10" s="51">
        <v>130</v>
      </c>
      <c r="H10" s="4">
        <f t="shared" si="1"/>
        <v>0.30023094688221708</v>
      </c>
      <c r="I10" s="52">
        <v>18.912273076923075</v>
      </c>
      <c r="K10" s="3">
        <f t="shared" si="2"/>
        <v>-0.10217444782930585</v>
      </c>
      <c r="L10" s="4">
        <f t="shared" si="3"/>
        <v>-5.4025471932287201E-3</v>
      </c>
      <c r="M10" s="1">
        <f t="shared" si="4"/>
        <v>433</v>
      </c>
      <c r="N10" s="52">
        <v>18.983771593533362</v>
      </c>
    </row>
    <row r="11" spans="1:14" x14ac:dyDescent="0.3">
      <c r="B11" s="14">
        <v>6</v>
      </c>
      <c r="C11" s="51">
        <v>232</v>
      </c>
      <c r="D11" s="4">
        <f t="shared" si="0"/>
        <v>0.63387978142076506</v>
      </c>
      <c r="E11" s="52">
        <v>22.954146120689632</v>
      </c>
      <c r="G11" s="51">
        <v>134</v>
      </c>
      <c r="H11" s="4">
        <f t="shared" si="1"/>
        <v>0.36612021857923499</v>
      </c>
      <c r="I11" s="52">
        <v>23.349411940298495</v>
      </c>
      <c r="K11" s="3">
        <f t="shared" si="2"/>
        <v>0.39526581960886276</v>
      </c>
      <c r="L11" s="4">
        <f t="shared" si="3"/>
        <v>1.6928298692040197E-2</v>
      </c>
      <c r="M11" s="1">
        <f t="shared" si="4"/>
        <v>366</v>
      </c>
      <c r="N11" s="52">
        <v>23.098860928961763</v>
      </c>
    </row>
    <row r="12" spans="1:14" x14ac:dyDescent="0.3">
      <c r="B12" s="14">
        <v>7</v>
      </c>
      <c r="C12" s="51">
        <v>164</v>
      </c>
      <c r="D12" s="4">
        <f t="shared" si="0"/>
        <v>0.62357414448669202</v>
      </c>
      <c r="E12" s="52">
        <v>27.589022560975618</v>
      </c>
      <c r="G12" s="51">
        <v>99</v>
      </c>
      <c r="H12" s="4">
        <f t="shared" si="1"/>
        <v>0.37642585551330798</v>
      </c>
      <c r="I12" s="52">
        <v>28.010044444444485</v>
      </c>
      <c r="K12" s="3">
        <f t="shared" si="2"/>
        <v>0.42102188346886749</v>
      </c>
      <c r="L12" s="4">
        <f t="shared" si="3"/>
        <v>1.50311037279476E-2</v>
      </c>
      <c r="M12" s="1">
        <f t="shared" si="4"/>
        <v>263</v>
      </c>
      <c r="N12" s="52">
        <v>27.747506083650151</v>
      </c>
    </row>
    <row r="13" spans="1:14" x14ac:dyDescent="0.3">
      <c r="B13" s="14" t="s">
        <v>7</v>
      </c>
      <c r="C13" s="51">
        <v>41</v>
      </c>
      <c r="D13" s="4">
        <f t="shared" si="0"/>
        <v>0.6029411764705882</v>
      </c>
      <c r="E13" s="52">
        <v>32.373485365853647</v>
      </c>
      <c r="G13" s="51">
        <v>27</v>
      </c>
      <c r="H13" s="4">
        <f t="shared" si="1"/>
        <v>0.39705882352941174</v>
      </c>
      <c r="I13" s="52">
        <v>32.633107407407415</v>
      </c>
      <c r="K13" s="3">
        <f t="shared" si="2"/>
        <v>0.25962204155376867</v>
      </c>
      <c r="L13" s="4">
        <f t="shared" si="3"/>
        <v>7.9557866896499373E-3</v>
      </c>
      <c r="M13" s="1">
        <f t="shared" si="4"/>
        <v>68</v>
      </c>
      <c r="N13" s="52">
        <v>32.476570588235276</v>
      </c>
    </row>
    <row r="14" spans="1:14" x14ac:dyDescent="0.3">
      <c r="B14" s="14" t="s">
        <v>10</v>
      </c>
      <c r="C14" s="51">
        <v>71</v>
      </c>
      <c r="D14" s="4">
        <f t="shared" si="0"/>
        <v>0.72448979591836737</v>
      </c>
      <c r="E14" s="52">
        <v>37.697526760563385</v>
      </c>
      <c r="G14" s="51">
        <v>27</v>
      </c>
      <c r="H14" s="4">
        <f t="shared" si="1"/>
        <v>0.27551020408163263</v>
      </c>
      <c r="I14" s="52">
        <v>37.649333333333331</v>
      </c>
      <c r="K14" s="3">
        <f t="shared" si="2"/>
        <v>-4.8193427230053487E-2</v>
      </c>
      <c r="L14" s="4">
        <f t="shared" si="3"/>
        <v>-1.2800605738052951E-3</v>
      </c>
      <c r="M14" s="1">
        <f t="shared" si="4"/>
        <v>98</v>
      </c>
      <c r="N14" s="52">
        <v>37.684248979591871</v>
      </c>
    </row>
    <row r="15" spans="1:14" x14ac:dyDescent="0.3">
      <c r="B15" s="14" t="s">
        <v>15</v>
      </c>
      <c r="C15" s="51">
        <v>22</v>
      </c>
      <c r="D15" s="4">
        <f t="shared" si="0"/>
        <v>0.61111111111111116</v>
      </c>
      <c r="E15" s="52">
        <v>43.738990909090887</v>
      </c>
      <c r="G15" s="51">
        <v>14</v>
      </c>
      <c r="H15" s="4">
        <f t="shared" si="1"/>
        <v>0.3888888888888889</v>
      </c>
      <c r="I15" s="52">
        <v>45.017399999999995</v>
      </c>
      <c r="K15" s="3">
        <f t="shared" si="2"/>
        <v>1.2784090909091077</v>
      </c>
      <c r="L15" s="4">
        <f t="shared" si="3"/>
        <v>2.8398110306439461E-2</v>
      </c>
      <c r="M15" s="1">
        <f t="shared" si="4"/>
        <v>36</v>
      </c>
      <c r="N15" s="52">
        <v>44.236149999999974</v>
      </c>
    </row>
    <row r="16" spans="1:14" x14ac:dyDescent="0.3">
      <c r="B16" s="14" t="s">
        <v>14</v>
      </c>
      <c r="C16" s="51">
        <v>20</v>
      </c>
      <c r="D16" s="4">
        <f t="shared" si="0"/>
        <v>0.51282051282051277</v>
      </c>
      <c r="E16" s="52">
        <v>52.253679999999996</v>
      </c>
      <c r="G16" s="51">
        <v>19</v>
      </c>
      <c r="H16" s="4">
        <f t="shared" si="1"/>
        <v>0.48717948717948717</v>
      </c>
      <c r="I16" s="52">
        <v>52.404794736842099</v>
      </c>
      <c r="K16" s="3">
        <f t="shared" si="2"/>
        <v>0.15111473684210353</v>
      </c>
      <c r="L16" s="4">
        <f t="shared" si="3"/>
        <v>2.883605166301042E-3</v>
      </c>
      <c r="M16" s="1">
        <f t="shared" si="4"/>
        <v>39</v>
      </c>
      <c r="N16" s="52">
        <v>52.327300000000037</v>
      </c>
    </row>
    <row r="17" spans="2:14" x14ac:dyDescent="0.3">
      <c r="B17" s="14">
        <v>9</v>
      </c>
      <c r="C17" s="51">
        <v>1</v>
      </c>
      <c r="D17" s="4">
        <f>C17/(C17+G17)</f>
        <v>0.5</v>
      </c>
      <c r="E17" s="52">
        <v>61.023600000000002</v>
      </c>
      <c r="G17" s="51">
        <v>1</v>
      </c>
      <c r="H17" s="4">
        <f>G17/(G17+C17)</f>
        <v>0.5</v>
      </c>
      <c r="I17" s="52">
        <v>61.023600000000002</v>
      </c>
      <c r="K17" s="3">
        <f>I17-E17</f>
        <v>0</v>
      </c>
      <c r="L17" s="4">
        <f>K17/I17</f>
        <v>0</v>
      </c>
      <c r="M17" s="1">
        <f>C17+G17</f>
        <v>2</v>
      </c>
      <c r="N17" s="52">
        <v>61.023600000000002</v>
      </c>
    </row>
    <row r="18" spans="2:14" s="15" customFormat="1" x14ac:dyDescent="0.3">
      <c r="B18" s="15" t="s">
        <v>3</v>
      </c>
      <c r="C18" s="47">
        <v>1520</v>
      </c>
      <c r="D18" s="48">
        <f t="shared" si="0"/>
        <v>0.78108941418293931</v>
      </c>
      <c r="E18" s="49">
        <v>21.728433881578823</v>
      </c>
      <c r="G18" s="47">
        <v>426</v>
      </c>
      <c r="H18" s="48">
        <f t="shared" si="1"/>
        <v>0.21891058581706063</v>
      </c>
      <c r="I18" s="49">
        <v>22.103693661971811</v>
      </c>
      <c r="K18" s="50">
        <f t="shared" si="2"/>
        <v>0.37525978039298735</v>
      </c>
      <c r="L18" s="48">
        <f t="shared" si="3"/>
        <v>1.6977243085783494E-2</v>
      </c>
      <c r="M18" s="15">
        <f t="shared" si="4"/>
        <v>1946</v>
      </c>
      <c r="N18" s="49">
        <v>21.810582219938382</v>
      </c>
    </row>
    <row r="19" spans="2:14" x14ac:dyDescent="0.3">
      <c r="B19" s="14">
        <v>2</v>
      </c>
      <c r="C19" s="51">
        <v>3</v>
      </c>
      <c r="D19" s="4">
        <f t="shared" si="0"/>
        <v>0.6</v>
      </c>
      <c r="E19" s="52">
        <v>12.715999999999999</v>
      </c>
      <c r="G19" s="51">
        <v>2</v>
      </c>
      <c r="H19" s="4">
        <f t="shared" si="1"/>
        <v>0.4</v>
      </c>
      <c r="I19" s="52">
        <v>13.872</v>
      </c>
      <c r="K19" s="3">
        <f t="shared" si="2"/>
        <v>1.1560000000000006</v>
      </c>
      <c r="L19" s="4">
        <f t="shared" si="3"/>
        <v>8.333333333333337E-2</v>
      </c>
      <c r="M19" s="1">
        <f t="shared" si="4"/>
        <v>5</v>
      </c>
      <c r="N19" s="52">
        <v>13.1784</v>
      </c>
    </row>
    <row r="20" spans="2:14" x14ac:dyDescent="0.3">
      <c r="B20" s="14">
        <v>3</v>
      </c>
      <c r="C20" s="51">
        <v>136</v>
      </c>
      <c r="D20" s="4">
        <f t="shared" si="0"/>
        <v>0.74316939890710387</v>
      </c>
      <c r="E20" s="52">
        <v>14.778866911764728</v>
      </c>
      <c r="G20" s="51">
        <v>47</v>
      </c>
      <c r="H20" s="4">
        <f t="shared" si="1"/>
        <v>0.25683060109289618</v>
      </c>
      <c r="I20" s="52">
        <v>14.866048936170206</v>
      </c>
      <c r="K20" s="3">
        <f t="shared" si="2"/>
        <v>8.7182024405477065E-2</v>
      </c>
      <c r="L20" s="4">
        <f t="shared" si="3"/>
        <v>5.8645054095951953E-3</v>
      </c>
      <c r="M20" s="1">
        <f t="shared" si="4"/>
        <v>183</v>
      </c>
      <c r="N20" s="52">
        <v>14.801257923497303</v>
      </c>
    </row>
    <row r="21" spans="2:14" x14ac:dyDescent="0.3">
      <c r="B21" s="14">
        <v>4</v>
      </c>
      <c r="C21" s="51">
        <v>88</v>
      </c>
      <c r="D21" s="4">
        <f t="shared" si="0"/>
        <v>0.83018867924528306</v>
      </c>
      <c r="E21" s="52">
        <v>15.783586363636358</v>
      </c>
      <c r="G21" s="51">
        <v>18</v>
      </c>
      <c r="H21" s="4">
        <f t="shared" si="1"/>
        <v>0.16981132075471697</v>
      </c>
      <c r="I21" s="52">
        <v>15.900588888888889</v>
      </c>
      <c r="K21" s="3">
        <f t="shared" si="2"/>
        <v>0.11700252525253063</v>
      </c>
      <c r="L21" s="4">
        <f t="shared" si="3"/>
        <v>7.3583768544755205E-3</v>
      </c>
      <c r="M21" s="1">
        <f t="shared" si="4"/>
        <v>106</v>
      </c>
      <c r="N21" s="52">
        <v>15.803454716981136</v>
      </c>
    </row>
    <row r="22" spans="2:14" x14ac:dyDescent="0.3">
      <c r="B22" s="14">
        <v>5</v>
      </c>
      <c r="C22" s="51">
        <v>384</v>
      </c>
      <c r="D22" s="4">
        <f t="shared" si="0"/>
        <v>0.76800000000000002</v>
      </c>
      <c r="E22" s="52">
        <v>17.343054166666548</v>
      </c>
      <c r="G22" s="51">
        <v>116</v>
      </c>
      <c r="H22" s="4">
        <f t="shared" si="1"/>
        <v>0.23200000000000001</v>
      </c>
      <c r="I22" s="52">
        <v>18.230006896551739</v>
      </c>
      <c r="K22" s="3">
        <f t="shared" si="2"/>
        <v>0.88695272988519136</v>
      </c>
      <c r="L22" s="4">
        <f t="shared" si="3"/>
        <v>4.8653450046305863E-2</v>
      </c>
      <c r="M22" s="1">
        <f t="shared" si="4"/>
        <v>500</v>
      </c>
      <c r="N22" s="52">
        <v>17.548827199999881</v>
      </c>
    </row>
    <row r="23" spans="2:14" x14ac:dyDescent="0.3">
      <c r="B23" s="14">
        <v>6</v>
      </c>
      <c r="C23" s="51">
        <v>580</v>
      </c>
      <c r="D23" s="4">
        <f t="shared" si="0"/>
        <v>0.80110497237569056</v>
      </c>
      <c r="E23" s="52">
        <v>22.865833448276025</v>
      </c>
      <c r="G23" s="51">
        <v>144</v>
      </c>
      <c r="H23" s="4">
        <f t="shared" si="1"/>
        <v>0.19889502762430938</v>
      </c>
      <c r="I23" s="52">
        <v>23.269877083333302</v>
      </c>
      <c r="K23" s="3">
        <f t="shared" si="2"/>
        <v>0.40404363505727758</v>
      </c>
      <c r="L23" s="4">
        <f t="shared" si="3"/>
        <v>1.7363376420525562E-2</v>
      </c>
      <c r="M23" s="1">
        <f t="shared" si="4"/>
        <v>724</v>
      </c>
      <c r="N23" s="52">
        <v>22.946195718232243</v>
      </c>
    </row>
    <row r="24" spans="2:14" x14ac:dyDescent="0.3">
      <c r="B24" s="14">
        <v>7</v>
      </c>
      <c r="C24" s="51">
        <v>249</v>
      </c>
      <c r="D24" s="4">
        <f t="shared" si="0"/>
        <v>0.78301886792452835</v>
      </c>
      <c r="E24" s="52">
        <v>27.505779518072284</v>
      </c>
      <c r="G24" s="51">
        <v>69</v>
      </c>
      <c r="H24" s="4">
        <f t="shared" si="1"/>
        <v>0.21698113207547171</v>
      </c>
      <c r="I24" s="52">
        <v>27.903566666666688</v>
      </c>
      <c r="K24" s="3">
        <f t="shared" si="2"/>
        <v>0.39778714859440356</v>
      </c>
      <c r="L24" s="4">
        <f t="shared" si="3"/>
        <v>1.4255781468596128E-2</v>
      </c>
      <c r="M24" s="1">
        <f t="shared" si="4"/>
        <v>318</v>
      </c>
      <c r="N24" s="52">
        <v>27.592091823899374</v>
      </c>
    </row>
    <row r="25" spans="2:14" x14ac:dyDescent="0.3">
      <c r="B25" s="14" t="s">
        <v>7</v>
      </c>
      <c r="C25" s="51">
        <v>53</v>
      </c>
      <c r="D25" s="4">
        <f t="shared" si="0"/>
        <v>0.69736842105263153</v>
      </c>
      <c r="E25" s="52">
        <v>32.099843396226412</v>
      </c>
      <c r="G25" s="51">
        <v>23</v>
      </c>
      <c r="H25" s="4">
        <f t="shared" si="1"/>
        <v>0.30263157894736842</v>
      </c>
      <c r="I25" s="52">
        <v>32.026673913043481</v>
      </c>
      <c r="K25" s="3">
        <f t="shared" si="2"/>
        <v>-7.3169483182930151E-2</v>
      </c>
      <c r="L25" s="4">
        <f t="shared" si="3"/>
        <v>-2.2846419638078764E-3</v>
      </c>
      <c r="M25" s="1">
        <f t="shared" si="4"/>
        <v>76</v>
      </c>
      <c r="N25" s="52">
        <v>32.077700000000007</v>
      </c>
    </row>
    <row r="26" spans="2:14" x14ac:dyDescent="0.3">
      <c r="B26" s="14" t="s">
        <v>10</v>
      </c>
      <c r="C26" s="51">
        <v>17</v>
      </c>
      <c r="D26" s="4">
        <f t="shared" si="0"/>
        <v>0.77272727272727271</v>
      </c>
      <c r="E26" s="52">
        <v>37.850611764705889</v>
      </c>
      <c r="G26" s="51">
        <v>5</v>
      </c>
      <c r="H26" s="4">
        <f t="shared" si="1"/>
        <v>0.22727272727272727</v>
      </c>
      <c r="I26" s="52">
        <v>37.820419999999999</v>
      </c>
      <c r="K26" s="3">
        <f t="shared" si="2"/>
        <v>-3.0191764705890023E-2</v>
      </c>
      <c r="L26" s="4">
        <f t="shared" si="3"/>
        <v>-7.9829268701643249E-4</v>
      </c>
      <c r="M26" s="1">
        <f t="shared" si="4"/>
        <v>22</v>
      </c>
      <c r="N26" s="52">
        <v>37.843750000000007</v>
      </c>
    </row>
    <row r="27" spans="2:14" x14ac:dyDescent="0.3">
      <c r="B27" s="14" t="s">
        <v>15</v>
      </c>
      <c r="C27" s="51">
        <v>7</v>
      </c>
      <c r="D27" s="4">
        <f t="shared" si="0"/>
        <v>0.77777777777777779</v>
      </c>
      <c r="E27" s="52">
        <v>45.687042857142856</v>
      </c>
      <c r="G27" s="51">
        <v>2</v>
      </c>
      <c r="H27" s="4">
        <f t="shared" si="1"/>
        <v>0.22222222222222221</v>
      </c>
      <c r="I27" s="52">
        <v>43.454900000000002</v>
      </c>
      <c r="K27" s="3">
        <f t="shared" si="2"/>
        <v>-2.2321428571428541</v>
      </c>
      <c r="L27" s="4">
        <f t="shared" si="3"/>
        <v>-5.1366885141672265E-2</v>
      </c>
      <c r="M27" s="1">
        <f t="shared" si="4"/>
        <v>9</v>
      </c>
      <c r="N27" s="52">
        <v>45.191011111111116</v>
      </c>
    </row>
    <row r="28" spans="2:14" x14ac:dyDescent="0.3">
      <c r="B28" s="14" t="s">
        <v>14</v>
      </c>
      <c r="C28" s="51">
        <v>3</v>
      </c>
      <c r="D28" s="4">
        <f t="shared" si="0"/>
        <v>1</v>
      </c>
      <c r="E28" s="52">
        <v>51.591100000000004</v>
      </c>
      <c r="G28" s="51">
        <v>0</v>
      </c>
      <c r="H28" s="4">
        <f t="shared" si="1"/>
        <v>0</v>
      </c>
      <c r="I28" s="52" t="s">
        <v>41</v>
      </c>
      <c r="K28" s="3" t="s">
        <v>41</v>
      </c>
      <c r="L28" s="4" t="s">
        <v>41</v>
      </c>
      <c r="M28" s="1">
        <f t="shared" si="4"/>
        <v>3</v>
      </c>
      <c r="N28" s="52">
        <v>51.591100000000004</v>
      </c>
    </row>
    <row r="29" spans="2:14" s="15" customFormat="1" x14ac:dyDescent="0.3">
      <c r="B29" s="15" t="s">
        <v>11</v>
      </c>
      <c r="C29" s="47">
        <v>161</v>
      </c>
      <c r="D29" s="48">
        <f t="shared" si="0"/>
        <v>0.8797814207650273</v>
      </c>
      <c r="E29" s="49">
        <v>17.611156521739126</v>
      </c>
      <c r="G29" s="47">
        <v>22</v>
      </c>
      <c r="H29" s="48">
        <f t="shared" si="1"/>
        <v>0.12021857923497267</v>
      </c>
      <c r="I29" s="49">
        <v>21.234718181818181</v>
      </c>
      <c r="K29" s="50">
        <f t="shared" si="2"/>
        <v>3.623561660079055</v>
      </c>
      <c r="L29" s="48">
        <f t="shared" si="3"/>
        <v>0.17064326585608564</v>
      </c>
      <c r="M29" s="15">
        <f t="shared" si="4"/>
        <v>183</v>
      </c>
      <c r="N29" s="49">
        <v>18.046775956284147</v>
      </c>
    </row>
    <row r="30" spans="2:14" x14ac:dyDescent="0.3">
      <c r="B30" s="14">
        <v>2</v>
      </c>
      <c r="C30" s="51">
        <v>10</v>
      </c>
      <c r="D30" s="4">
        <f t="shared" si="0"/>
        <v>0.76923076923076927</v>
      </c>
      <c r="E30" s="52">
        <v>13.43328</v>
      </c>
      <c r="G30" s="51">
        <v>3</v>
      </c>
      <c r="H30" s="4">
        <f t="shared" si="1"/>
        <v>0.23076923076923078</v>
      </c>
      <c r="I30" s="52">
        <v>13.872</v>
      </c>
      <c r="K30" s="3">
        <f t="shared" si="2"/>
        <v>0.43872</v>
      </c>
      <c r="L30" s="4">
        <f t="shared" si="3"/>
        <v>3.1626297577854671E-2</v>
      </c>
      <c r="M30" s="1">
        <f t="shared" si="4"/>
        <v>13</v>
      </c>
      <c r="N30" s="52">
        <v>13.534523076923078</v>
      </c>
    </row>
    <row r="31" spans="2:14" x14ac:dyDescent="0.3">
      <c r="B31" s="14">
        <v>3</v>
      </c>
      <c r="C31" s="51">
        <v>25</v>
      </c>
      <c r="D31" s="4">
        <f t="shared" si="0"/>
        <v>0.8928571428571429</v>
      </c>
      <c r="E31" s="52">
        <v>14.897979999999992</v>
      </c>
      <c r="G31" s="51">
        <v>3</v>
      </c>
      <c r="H31" s="4">
        <f t="shared" si="1"/>
        <v>0.10714285714285714</v>
      </c>
      <c r="I31" s="52">
        <v>15.0304</v>
      </c>
      <c r="K31" s="3">
        <f t="shared" si="2"/>
        <v>0.13242000000000864</v>
      </c>
      <c r="L31" s="4">
        <f t="shared" si="3"/>
        <v>8.8101447732601024E-3</v>
      </c>
      <c r="M31" s="1">
        <f t="shared" si="4"/>
        <v>28</v>
      </c>
      <c r="N31" s="52">
        <v>14.912167857142848</v>
      </c>
    </row>
    <row r="32" spans="2:14" x14ac:dyDescent="0.3">
      <c r="B32" s="14">
        <v>4</v>
      </c>
      <c r="C32" s="51">
        <v>71</v>
      </c>
      <c r="D32" s="4">
        <f t="shared" si="0"/>
        <v>0.98611111111111116</v>
      </c>
      <c r="E32" s="52">
        <v>15.911983098591534</v>
      </c>
      <c r="G32" s="51">
        <v>1</v>
      </c>
      <c r="H32" s="4">
        <f t="shared" si="1"/>
        <v>1.3888888888888888E-2</v>
      </c>
      <c r="I32" s="52">
        <v>16.415400000000002</v>
      </c>
      <c r="K32" s="3">
        <f t="shared" si="2"/>
        <v>0.50341690140846751</v>
      </c>
      <c r="L32" s="4">
        <f t="shared" si="3"/>
        <v>3.0667355130454783E-2</v>
      </c>
      <c r="M32" s="1">
        <f t="shared" si="4"/>
        <v>72</v>
      </c>
      <c r="N32" s="52">
        <v>15.918974999999985</v>
      </c>
    </row>
    <row r="33" spans="2:14" x14ac:dyDescent="0.3">
      <c r="B33" s="14">
        <v>5</v>
      </c>
      <c r="C33" s="51">
        <v>28</v>
      </c>
      <c r="D33" s="4">
        <f t="shared" si="0"/>
        <v>0.96551724137931039</v>
      </c>
      <c r="E33" s="52">
        <v>19.096150000000005</v>
      </c>
      <c r="G33" s="51">
        <v>1</v>
      </c>
      <c r="H33" s="4">
        <f t="shared" si="1"/>
        <v>3.4482758620689655E-2</v>
      </c>
      <c r="I33" s="52">
        <v>20.595700000000001</v>
      </c>
      <c r="K33" s="3">
        <f t="shared" si="2"/>
        <v>1.4995499999999957</v>
      </c>
      <c r="L33" s="4">
        <f t="shared" si="3"/>
        <v>7.2808887292007338E-2</v>
      </c>
      <c r="M33" s="1">
        <f t="shared" si="4"/>
        <v>29</v>
      </c>
      <c r="N33" s="52">
        <v>19.147858620689661</v>
      </c>
    </row>
    <row r="34" spans="2:14" x14ac:dyDescent="0.3">
      <c r="B34" s="14">
        <v>6</v>
      </c>
      <c r="C34" s="51">
        <v>20</v>
      </c>
      <c r="D34" s="4">
        <f t="shared" si="0"/>
        <v>0.7142857142857143</v>
      </c>
      <c r="E34" s="52">
        <v>22.90429000000001</v>
      </c>
      <c r="G34" s="51">
        <v>8</v>
      </c>
      <c r="H34" s="4">
        <f t="shared" si="1"/>
        <v>0.2857142857142857</v>
      </c>
      <c r="I34" s="52">
        <v>21.252575</v>
      </c>
      <c r="K34" s="3">
        <f t="shared" si="2"/>
        <v>-1.65171500000001</v>
      </c>
      <c r="L34" s="4">
        <f t="shared" si="3"/>
        <v>-7.7718347070884819E-2</v>
      </c>
      <c r="M34" s="1">
        <f t="shared" si="4"/>
        <v>28</v>
      </c>
      <c r="N34" s="52">
        <v>22.43237142857144</v>
      </c>
    </row>
    <row r="35" spans="2:14" x14ac:dyDescent="0.3">
      <c r="B35" s="14">
        <v>7</v>
      </c>
      <c r="C35" s="51">
        <v>5</v>
      </c>
      <c r="D35" s="4">
        <f t="shared" si="0"/>
        <v>0.5</v>
      </c>
      <c r="E35" s="52">
        <v>26.499459999999999</v>
      </c>
      <c r="G35" s="51">
        <v>5</v>
      </c>
      <c r="H35" s="4">
        <f t="shared" si="1"/>
        <v>0.5</v>
      </c>
      <c r="I35" s="52">
        <v>27.956479999999999</v>
      </c>
      <c r="K35" s="3">
        <f t="shared" si="2"/>
        <v>1.45702</v>
      </c>
      <c r="L35" s="4">
        <f t="shared" si="3"/>
        <v>5.2117433954489263E-2</v>
      </c>
      <c r="M35" s="1">
        <f t="shared" si="4"/>
        <v>10</v>
      </c>
      <c r="N35" s="52">
        <v>27.227969999999999</v>
      </c>
    </row>
    <row r="36" spans="2:14" x14ac:dyDescent="0.3">
      <c r="B36" s="14" t="s">
        <v>7</v>
      </c>
      <c r="C36" s="51">
        <v>0</v>
      </c>
      <c r="D36" s="4">
        <f t="shared" si="0"/>
        <v>0</v>
      </c>
      <c r="E36" s="52" t="s">
        <v>41</v>
      </c>
      <c r="G36" s="51">
        <v>1</v>
      </c>
      <c r="H36" s="4">
        <f t="shared" si="1"/>
        <v>1</v>
      </c>
      <c r="I36" s="52">
        <v>33.642499999999998</v>
      </c>
      <c r="K36" s="3" t="s">
        <v>41</v>
      </c>
      <c r="L36" s="4" t="s">
        <v>41</v>
      </c>
      <c r="M36" s="1">
        <f t="shared" si="4"/>
        <v>1</v>
      </c>
      <c r="N36" s="52">
        <v>33.642499999999998</v>
      </c>
    </row>
    <row r="37" spans="2:14" x14ac:dyDescent="0.3">
      <c r="B37" s="14" t="s">
        <v>10</v>
      </c>
      <c r="C37" s="51">
        <v>2</v>
      </c>
      <c r="D37" s="4">
        <f t="shared" si="0"/>
        <v>1</v>
      </c>
      <c r="E37" s="52">
        <v>36.793900000000001</v>
      </c>
      <c r="G37" s="51">
        <v>0</v>
      </c>
      <c r="H37" s="4">
        <f t="shared" si="1"/>
        <v>0</v>
      </c>
      <c r="I37" s="52" t="s">
        <v>41</v>
      </c>
      <c r="K37" s="3" t="s">
        <v>41</v>
      </c>
      <c r="L37" s="4" t="s">
        <v>41</v>
      </c>
      <c r="M37" s="1">
        <f t="shared" si="4"/>
        <v>2</v>
      </c>
      <c r="N37" s="52">
        <v>36.793900000000001</v>
      </c>
    </row>
    <row r="38" spans="2:14" s="15" customFormat="1" x14ac:dyDescent="0.3">
      <c r="B38" s="15" t="s">
        <v>5</v>
      </c>
      <c r="C38" s="47">
        <v>998</v>
      </c>
      <c r="D38" s="48">
        <f t="shared" si="0"/>
        <v>0.58671369782480898</v>
      </c>
      <c r="E38" s="49">
        <v>21.842926653306744</v>
      </c>
      <c r="G38" s="47">
        <v>703</v>
      </c>
      <c r="H38" s="48">
        <f t="shared" si="1"/>
        <v>0.41328630217519108</v>
      </c>
      <c r="I38" s="49">
        <v>22.003992603129547</v>
      </c>
      <c r="K38" s="50">
        <f t="shared" si="2"/>
        <v>0.16106594982280242</v>
      </c>
      <c r="L38" s="48">
        <f t="shared" si="3"/>
        <v>7.3198511164694084E-3</v>
      </c>
      <c r="M38" s="15">
        <f t="shared" si="4"/>
        <v>1701</v>
      </c>
      <c r="N38" s="49">
        <v>21.909493004115234</v>
      </c>
    </row>
    <row r="39" spans="2:14" x14ac:dyDescent="0.3">
      <c r="B39" s="14">
        <v>2</v>
      </c>
      <c r="C39" s="51">
        <v>9</v>
      </c>
      <c r="D39" s="4">
        <f t="shared" si="0"/>
        <v>0.39130434782608697</v>
      </c>
      <c r="E39" s="52">
        <v>13.506399999999999</v>
      </c>
      <c r="G39" s="51">
        <v>14</v>
      </c>
      <c r="H39" s="4">
        <f t="shared" si="1"/>
        <v>0.60869565217391308</v>
      </c>
      <c r="I39" s="52">
        <v>13.166914285714288</v>
      </c>
      <c r="K39" s="3">
        <f t="shared" si="2"/>
        <v>-0.33948571428571128</v>
      </c>
      <c r="L39" s="4">
        <f t="shared" si="3"/>
        <v>-2.5783240242859575E-2</v>
      </c>
      <c r="M39" s="1">
        <f t="shared" si="4"/>
        <v>23</v>
      </c>
      <c r="N39" s="52">
        <v>13.29975652173913</v>
      </c>
    </row>
    <row r="40" spans="2:14" x14ac:dyDescent="0.3">
      <c r="B40" s="14">
        <v>3</v>
      </c>
      <c r="C40" s="51">
        <v>256</v>
      </c>
      <c r="D40" s="4">
        <f t="shared" si="0"/>
        <v>0.59122401847575057</v>
      </c>
      <c r="E40" s="52">
        <v>14.814872656250051</v>
      </c>
      <c r="G40" s="51">
        <v>177</v>
      </c>
      <c r="H40" s="4">
        <f t="shared" si="1"/>
        <v>0.40877598152424943</v>
      </c>
      <c r="I40" s="52">
        <v>14.787255932203424</v>
      </c>
      <c r="K40" s="3">
        <f t="shared" si="2"/>
        <v>-2.7616724046627183E-2</v>
      </c>
      <c r="L40" s="4">
        <f t="shared" si="3"/>
        <v>-1.8676030342102872E-3</v>
      </c>
      <c r="M40" s="1">
        <f t="shared" si="4"/>
        <v>433</v>
      </c>
      <c r="N40" s="52">
        <v>14.803583602771321</v>
      </c>
    </row>
    <row r="41" spans="2:14" x14ac:dyDescent="0.3">
      <c r="B41" s="14">
        <v>4</v>
      </c>
      <c r="C41" s="51">
        <v>80</v>
      </c>
      <c r="D41" s="4">
        <f t="shared" si="0"/>
        <v>0.50632911392405067</v>
      </c>
      <c r="E41" s="52">
        <v>15.86933249999999</v>
      </c>
      <c r="G41" s="51">
        <v>78</v>
      </c>
      <c r="H41" s="4">
        <f t="shared" si="1"/>
        <v>0.49367088607594939</v>
      </c>
      <c r="I41" s="52">
        <v>16.058992307692304</v>
      </c>
      <c r="K41" s="3">
        <f t="shared" si="2"/>
        <v>0.18965980769231372</v>
      </c>
      <c r="L41" s="4">
        <f t="shared" si="3"/>
        <v>1.1810193569958069E-2</v>
      </c>
      <c r="M41" s="1">
        <f t="shared" si="4"/>
        <v>158</v>
      </c>
      <c r="N41" s="52">
        <v>15.962962025316456</v>
      </c>
    </row>
    <row r="42" spans="2:14" x14ac:dyDescent="0.3">
      <c r="B42" s="14">
        <v>5</v>
      </c>
      <c r="C42" s="51">
        <v>63</v>
      </c>
      <c r="D42" s="4">
        <f t="shared" si="0"/>
        <v>0.5431034482758621</v>
      </c>
      <c r="E42" s="52">
        <v>18.094349206349207</v>
      </c>
      <c r="G42" s="51">
        <v>53</v>
      </c>
      <c r="H42" s="4">
        <f t="shared" si="1"/>
        <v>0.45689655172413796</v>
      </c>
      <c r="I42" s="52">
        <v>17.77177924528301</v>
      </c>
      <c r="K42" s="3">
        <f t="shared" si="2"/>
        <v>-0.32256996106619695</v>
      </c>
      <c r="L42" s="4">
        <f t="shared" si="3"/>
        <v>-1.8150684667761308E-2</v>
      </c>
      <c r="M42" s="1">
        <f t="shared" si="4"/>
        <v>116</v>
      </c>
      <c r="N42" s="52">
        <v>17.946968103448295</v>
      </c>
    </row>
    <row r="43" spans="2:14" x14ac:dyDescent="0.3">
      <c r="B43" s="14">
        <v>6</v>
      </c>
      <c r="C43" s="51">
        <v>318</v>
      </c>
      <c r="D43" s="4">
        <f t="shared" si="0"/>
        <v>0.62970297029702971</v>
      </c>
      <c r="E43" s="52">
        <v>21.93134056603774</v>
      </c>
      <c r="G43" s="51">
        <v>187</v>
      </c>
      <c r="H43" s="4">
        <f t="shared" si="1"/>
        <v>0.37029702970297029</v>
      </c>
      <c r="I43" s="52">
        <v>22.686598930481235</v>
      </c>
      <c r="K43" s="3">
        <f t="shared" si="2"/>
        <v>0.75525836444349537</v>
      </c>
      <c r="L43" s="4">
        <f t="shared" si="3"/>
        <v>3.3290947081042903E-2</v>
      </c>
      <c r="M43" s="1">
        <f t="shared" si="4"/>
        <v>505</v>
      </c>
      <c r="N43" s="52">
        <v>22.211010495049599</v>
      </c>
    </row>
    <row r="44" spans="2:14" x14ac:dyDescent="0.3">
      <c r="B44" s="14">
        <v>7</v>
      </c>
      <c r="C44" s="51">
        <v>169</v>
      </c>
      <c r="D44" s="4">
        <f t="shared" si="0"/>
        <v>0.58075601374570451</v>
      </c>
      <c r="E44" s="52">
        <v>27.792572781065108</v>
      </c>
      <c r="G44" s="51">
        <v>122</v>
      </c>
      <c r="H44" s="4">
        <f t="shared" si="1"/>
        <v>0.41924398625429554</v>
      </c>
      <c r="I44" s="52">
        <v>28.278935245901696</v>
      </c>
      <c r="K44" s="3">
        <f t="shared" si="2"/>
        <v>0.48636246483658852</v>
      </c>
      <c r="L44" s="4">
        <f t="shared" si="3"/>
        <v>1.7198754500740061E-2</v>
      </c>
      <c r="M44" s="1">
        <f t="shared" si="4"/>
        <v>291</v>
      </c>
      <c r="N44" s="52">
        <v>27.996477319587552</v>
      </c>
    </row>
    <row r="45" spans="2:14" x14ac:dyDescent="0.3">
      <c r="B45" s="14" t="s">
        <v>7</v>
      </c>
      <c r="C45" s="51">
        <v>55</v>
      </c>
      <c r="D45" s="4">
        <f t="shared" si="0"/>
        <v>0.58510638297872342</v>
      </c>
      <c r="E45" s="52">
        <v>32.471270909090897</v>
      </c>
      <c r="G45" s="51">
        <v>39</v>
      </c>
      <c r="H45" s="4">
        <f t="shared" si="1"/>
        <v>0.41489361702127658</v>
      </c>
      <c r="I45" s="52">
        <v>32.498992307692312</v>
      </c>
      <c r="K45" s="3">
        <f t="shared" si="2"/>
        <v>2.7721398601414649E-2</v>
      </c>
      <c r="L45" s="4">
        <f t="shared" si="3"/>
        <v>8.5299255862936901E-4</v>
      </c>
      <c r="M45" s="1">
        <f t="shared" si="4"/>
        <v>94</v>
      </c>
      <c r="N45" s="52">
        <v>32.482772340425541</v>
      </c>
    </row>
    <row r="46" spans="2:14" x14ac:dyDescent="0.3">
      <c r="B46" s="14" t="s">
        <v>10</v>
      </c>
      <c r="C46" s="51">
        <v>26</v>
      </c>
      <c r="D46" s="4">
        <f t="shared" si="0"/>
        <v>0.66666666666666663</v>
      </c>
      <c r="E46" s="52">
        <v>37.978346153846154</v>
      </c>
      <c r="G46" s="51">
        <v>13</v>
      </c>
      <c r="H46" s="4">
        <f t="shared" si="1"/>
        <v>0.33333333333333331</v>
      </c>
      <c r="I46" s="52">
        <v>38.373161538461545</v>
      </c>
      <c r="K46" s="3">
        <f t="shared" si="2"/>
        <v>0.39481538461539145</v>
      </c>
      <c r="L46" s="4">
        <f t="shared" si="3"/>
        <v>1.0288841700459492E-2</v>
      </c>
      <c r="M46" s="1">
        <f t="shared" si="4"/>
        <v>39</v>
      </c>
      <c r="N46" s="52">
        <v>38.109951282051284</v>
      </c>
    </row>
    <row r="47" spans="2:14" x14ac:dyDescent="0.3">
      <c r="B47" s="14" t="s">
        <v>15</v>
      </c>
      <c r="C47" s="51">
        <v>16</v>
      </c>
      <c r="D47" s="4">
        <f t="shared" si="0"/>
        <v>0.61538461538461542</v>
      </c>
      <c r="E47" s="52">
        <v>44.822087499999988</v>
      </c>
      <c r="G47" s="51">
        <v>10</v>
      </c>
      <c r="H47" s="4">
        <f t="shared" si="1"/>
        <v>0.38461538461538464</v>
      </c>
      <c r="I47" s="52">
        <v>45.642400000000002</v>
      </c>
      <c r="K47" s="3">
        <f t="shared" si="2"/>
        <v>0.82031250000001421</v>
      </c>
      <c r="L47" s="4">
        <f t="shared" si="3"/>
        <v>1.7972597847615686E-2</v>
      </c>
      <c r="M47" s="1">
        <f t="shared" si="4"/>
        <v>26</v>
      </c>
      <c r="N47" s="52">
        <v>45.137592307692287</v>
      </c>
    </row>
    <row r="48" spans="2:14" x14ac:dyDescent="0.3">
      <c r="B48" s="14" t="s">
        <v>14</v>
      </c>
      <c r="C48" s="51">
        <v>6</v>
      </c>
      <c r="D48" s="4">
        <f t="shared" si="0"/>
        <v>0.46153846153846156</v>
      </c>
      <c r="E48" s="52">
        <v>52.327300000000001</v>
      </c>
      <c r="G48" s="51">
        <v>7</v>
      </c>
      <c r="H48" s="4">
        <f t="shared" si="1"/>
        <v>0.53846153846153844</v>
      </c>
      <c r="I48" s="52">
        <v>53.484185714285722</v>
      </c>
      <c r="K48" s="3">
        <f t="shared" si="2"/>
        <v>1.1568857142857212</v>
      </c>
      <c r="L48" s="4">
        <f t="shared" si="3"/>
        <v>2.163042586954287E-2</v>
      </c>
      <c r="M48" s="1">
        <f t="shared" si="4"/>
        <v>13</v>
      </c>
      <c r="N48" s="52">
        <v>52.950238461538476</v>
      </c>
    </row>
    <row r="49" spans="2:14" x14ac:dyDescent="0.3">
      <c r="B49" s="14">
        <v>9</v>
      </c>
      <c r="C49" s="51">
        <v>0</v>
      </c>
      <c r="D49" s="4">
        <f>C49/(C49+G49)</f>
        <v>0</v>
      </c>
      <c r="E49" s="52" t="s">
        <v>41</v>
      </c>
      <c r="G49" s="51">
        <v>3</v>
      </c>
      <c r="H49" s="4">
        <f>G49/(G49+C49)</f>
        <v>1</v>
      </c>
      <c r="I49" s="52">
        <v>61.023600000000009</v>
      </c>
      <c r="K49" s="3" t="s">
        <v>41</v>
      </c>
      <c r="L49" s="4" t="s">
        <v>41</v>
      </c>
      <c r="M49" s="1">
        <f>C49+G49</f>
        <v>3</v>
      </c>
      <c r="N49" s="52">
        <v>61.023600000000009</v>
      </c>
    </row>
    <row r="50" spans="2:14" s="15" customFormat="1" x14ac:dyDescent="0.3">
      <c r="B50" s="15" t="s">
        <v>12</v>
      </c>
      <c r="C50" s="47">
        <v>107</v>
      </c>
      <c r="D50" s="48">
        <f t="shared" si="0"/>
        <v>0.71333333333333337</v>
      </c>
      <c r="E50" s="49">
        <v>18.766929906542067</v>
      </c>
      <c r="G50" s="47">
        <v>43</v>
      </c>
      <c r="H50" s="48">
        <f t="shared" si="1"/>
        <v>0.28666666666666668</v>
      </c>
      <c r="I50" s="49">
        <v>19.326337209302327</v>
      </c>
      <c r="K50" s="50">
        <f t="shared" si="2"/>
        <v>0.55940730276025974</v>
      </c>
      <c r="L50" s="48">
        <f t="shared" si="3"/>
        <v>2.8945334892066396E-2</v>
      </c>
      <c r="M50" s="15">
        <f t="shared" si="4"/>
        <v>150</v>
      </c>
      <c r="N50" s="49">
        <v>18.927293333333335</v>
      </c>
    </row>
    <row r="51" spans="2:14" x14ac:dyDescent="0.3">
      <c r="B51" s="14">
        <v>3</v>
      </c>
      <c r="C51" s="51">
        <v>1</v>
      </c>
      <c r="D51" s="4">
        <f t="shared" si="0"/>
        <v>0.14285714285714285</v>
      </c>
      <c r="E51" s="52">
        <v>15.0304</v>
      </c>
      <c r="G51" s="51">
        <v>6</v>
      </c>
      <c r="H51" s="4">
        <f t="shared" si="1"/>
        <v>0.8571428571428571</v>
      </c>
      <c r="I51" s="52">
        <v>15.0304</v>
      </c>
      <c r="K51" s="3">
        <f t="shared" si="2"/>
        <v>0</v>
      </c>
      <c r="L51" s="4">
        <f t="shared" si="3"/>
        <v>0</v>
      </c>
      <c r="M51" s="1">
        <f t="shared" si="4"/>
        <v>7</v>
      </c>
      <c r="N51" s="52">
        <v>15.0304</v>
      </c>
    </row>
    <row r="52" spans="2:14" x14ac:dyDescent="0.3">
      <c r="B52" s="14">
        <v>4</v>
      </c>
      <c r="C52" s="51">
        <v>0</v>
      </c>
      <c r="D52" s="4" t="s">
        <v>41</v>
      </c>
      <c r="E52" s="52" t="s">
        <v>41</v>
      </c>
      <c r="G52" s="51">
        <v>0</v>
      </c>
      <c r="H52" s="4" t="e">
        <f t="shared" si="1"/>
        <v>#DIV/0!</v>
      </c>
      <c r="I52" s="52" t="s">
        <v>41</v>
      </c>
      <c r="K52" s="3" t="s">
        <v>41</v>
      </c>
      <c r="L52" s="4" t="s">
        <v>41</v>
      </c>
      <c r="M52" s="1">
        <f t="shared" si="4"/>
        <v>0</v>
      </c>
      <c r="N52" s="52" t="s">
        <v>41</v>
      </c>
    </row>
    <row r="53" spans="2:14" x14ac:dyDescent="0.3">
      <c r="B53" s="14">
        <v>5</v>
      </c>
      <c r="C53" s="51">
        <v>84</v>
      </c>
      <c r="D53" s="4">
        <f t="shared" si="0"/>
        <v>0.79245283018867929</v>
      </c>
      <c r="E53" s="52">
        <v>17.479510714285713</v>
      </c>
      <c r="G53" s="51">
        <v>22</v>
      </c>
      <c r="H53" s="4">
        <f t="shared" si="1"/>
        <v>0.20754716981132076</v>
      </c>
      <c r="I53" s="52">
        <v>17.062318181818185</v>
      </c>
      <c r="K53" s="3">
        <f t="shared" si="2"/>
        <v>-0.41719253246752785</v>
      </c>
      <c r="L53" s="4">
        <f t="shared" si="3"/>
        <v>-2.4451104944936106E-2</v>
      </c>
      <c r="M53" s="1">
        <f t="shared" si="4"/>
        <v>106</v>
      </c>
      <c r="N53" s="52">
        <v>17.39292358490566</v>
      </c>
    </row>
    <row r="54" spans="2:14" x14ac:dyDescent="0.3">
      <c r="B54" s="14">
        <v>6</v>
      </c>
      <c r="C54" s="51">
        <v>19</v>
      </c>
      <c r="D54" s="4">
        <f t="shared" si="0"/>
        <v>0.55882352941176472</v>
      </c>
      <c r="E54" s="52">
        <v>23.306900000000002</v>
      </c>
      <c r="G54" s="51">
        <v>15</v>
      </c>
      <c r="H54" s="4">
        <f t="shared" si="1"/>
        <v>0.44117647058823528</v>
      </c>
      <c r="I54" s="52">
        <v>24.365273333333334</v>
      </c>
      <c r="K54" s="3">
        <f t="shared" si="2"/>
        <v>1.0583733333333321</v>
      </c>
      <c r="L54" s="4">
        <f t="shared" si="3"/>
        <v>4.3437777974171379E-2</v>
      </c>
      <c r="M54" s="1">
        <f t="shared" si="4"/>
        <v>34</v>
      </c>
      <c r="N54" s="52">
        <v>23.773829411764709</v>
      </c>
    </row>
    <row r="55" spans="2:14" x14ac:dyDescent="0.3">
      <c r="B55" s="14">
        <v>7</v>
      </c>
      <c r="C55" s="51">
        <v>3</v>
      </c>
      <c r="D55" s="4">
        <f t="shared" si="0"/>
        <v>1</v>
      </c>
      <c r="E55" s="52">
        <v>27.307033333333333</v>
      </c>
      <c r="G55" s="51">
        <v>0</v>
      </c>
      <c r="H55" s="4">
        <f t="shared" si="1"/>
        <v>0</v>
      </c>
      <c r="I55" s="52" t="s">
        <v>41</v>
      </c>
      <c r="K55" s="3" t="s">
        <v>41</v>
      </c>
      <c r="L55" s="4" t="s">
        <v>41</v>
      </c>
      <c r="M55" s="1">
        <f t="shared" si="4"/>
        <v>3</v>
      </c>
      <c r="N55" s="52">
        <v>27.307033333333333</v>
      </c>
    </row>
    <row r="56" spans="2:14" s="15" customFormat="1" x14ac:dyDescent="0.3">
      <c r="B56" s="15" t="s">
        <v>1</v>
      </c>
      <c r="C56" s="47">
        <v>9553</v>
      </c>
      <c r="D56" s="48">
        <f t="shared" si="0"/>
        <v>0.84480014149274851</v>
      </c>
      <c r="E56" s="49">
        <v>20.320942206636204</v>
      </c>
      <c r="G56" s="47">
        <v>1755</v>
      </c>
      <c r="H56" s="48">
        <f t="shared" si="1"/>
        <v>0.15519985850725151</v>
      </c>
      <c r="I56" s="49">
        <v>19.244953504273507</v>
      </c>
      <c r="K56" s="50">
        <f t="shared" si="2"/>
        <v>-1.0759887023626966</v>
      </c>
      <c r="L56" s="48">
        <f t="shared" si="3"/>
        <v>-5.5910174172349343E-2</v>
      </c>
      <c r="M56" s="15">
        <f t="shared" si="4"/>
        <v>11308</v>
      </c>
      <c r="N56" s="49">
        <v>20.153948912274402</v>
      </c>
    </row>
    <row r="57" spans="2:14" x14ac:dyDescent="0.3">
      <c r="B57" s="14">
        <v>2</v>
      </c>
      <c r="C57" s="51">
        <v>259</v>
      </c>
      <c r="D57" s="4">
        <f t="shared" si="0"/>
        <v>0.78963414634146345</v>
      </c>
      <c r="E57" s="52">
        <v>13.461229343629332</v>
      </c>
      <c r="G57" s="51">
        <v>69</v>
      </c>
      <c r="H57" s="4">
        <f t="shared" si="1"/>
        <v>0.21036585365853658</v>
      </c>
      <c r="I57" s="52">
        <v>13.442817391304349</v>
      </c>
      <c r="K57" s="3">
        <f t="shared" si="2"/>
        <v>-1.8411952324983716E-2</v>
      </c>
      <c r="L57" s="4">
        <f t="shared" si="3"/>
        <v>-1.3696498129100313E-3</v>
      </c>
      <c r="M57" s="1">
        <f t="shared" si="4"/>
        <v>328</v>
      </c>
      <c r="N57" s="52">
        <v>13.457356097560963</v>
      </c>
    </row>
    <row r="58" spans="2:14" x14ac:dyDescent="0.3">
      <c r="B58" s="14">
        <v>3</v>
      </c>
      <c r="C58" s="51">
        <v>1557</v>
      </c>
      <c r="D58" s="4">
        <f t="shared" si="0"/>
        <v>0.72791023842917246</v>
      </c>
      <c r="E58" s="52">
        <v>14.802896146435131</v>
      </c>
      <c r="G58" s="51">
        <v>582</v>
      </c>
      <c r="H58" s="4">
        <f t="shared" si="1"/>
        <v>0.27208976157082748</v>
      </c>
      <c r="I58" s="52">
        <v>14.753576975944979</v>
      </c>
      <c r="K58" s="3">
        <f t="shared" si="2"/>
        <v>-4.9319170490152331E-2</v>
      </c>
      <c r="L58" s="4">
        <f t="shared" si="3"/>
        <v>-3.3428619087130492E-3</v>
      </c>
      <c r="M58" s="1">
        <f t="shared" si="4"/>
        <v>2139</v>
      </c>
      <c r="N58" s="52">
        <v>14.789476905095434</v>
      </c>
    </row>
    <row r="59" spans="2:14" x14ac:dyDescent="0.3">
      <c r="B59" s="14">
        <v>4</v>
      </c>
      <c r="C59" s="51">
        <v>245</v>
      </c>
      <c r="D59" s="4">
        <f t="shared" si="0"/>
        <v>0.82770270270270274</v>
      </c>
      <c r="E59" s="52">
        <v>15.636789387755153</v>
      </c>
      <c r="G59" s="51">
        <v>51</v>
      </c>
      <c r="H59" s="4">
        <f t="shared" si="1"/>
        <v>0.17229729729729729</v>
      </c>
      <c r="I59" s="52">
        <v>15.50690980392155</v>
      </c>
      <c r="K59" s="3">
        <f t="shared" si="2"/>
        <v>-0.12987958383360265</v>
      </c>
      <c r="L59" s="4">
        <f t="shared" si="3"/>
        <v>-8.3755942012867929E-3</v>
      </c>
      <c r="M59" s="1">
        <f t="shared" si="4"/>
        <v>296</v>
      </c>
      <c r="N59" s="52">
        <v>15.61441148648651</v>
      </c>
    </row>
    <row r="60" spans="2:14" x14ac:dyDescent="0.3">
      <c r="B60" s="14">
        <v>5</v>
      </c>
      <c r="C60" s="51">
        <v>3928</v>
      </c>
      <c r="D60" s="4">
        <f t="shared" si="0"/>
        <v>0.88508337088778732</v>
      </c>
      <c r="E60" s="52">
        <v>18.577759648675904</v>
      </c>
      <c r="G60" s="51">
        <v>510</v>
      </c>
      <c r="H60" s="4">
        <f t="shared" si="1"/>
        <v>0.1149166291122127</v>
      </c>
      <c r="I60" s="52">
        <v>18.847103921568561</v>
      </c>
      <c r="K60" s="3">
        <f t="shared" si="2"/>
        <v>0.26934427289265628</v>
      </c>
      <c r="L60" s="4">
        <f t="shared" si="3"/>
        <v>1.4291016487918848E-2</v>
      </c>
      <c r="M60" s="1">
        <f t="shared" si="4"/>
        <v>4438</v>
      </c>
      <c r="N60" s="52">
        <v>18.608711784587516</v>
      </c>
    </row>
    <row r="61" spans="2:14" x14ac:dyDescent="0.3">
      <c r="B61" s="14">
        <v>6</v>
      </c>
      <c r="C61" s="51">
        <v>1833</v>
      </c>
      <c r="D61" s="4">
        <f t="shared" si="0"/>
        <v>0.85574229691876746</v>
      </c>
      <c r="E61" s="52">
        <v>22.787760556465102</v>
      </c>
      <c r="G61" s="51">
        <v>309</v>
      </c>
      <c r="H61" s="4">
        <f t="shared" si="1"/>
        <v>0.14425770308123248</v>
      </c>
      <c r="I61" s="52">
        <v>23.070462459546899</v>
      </c>
      <c r="K61" s="3">
        <f t="shared" si="2"/>
        <v>0.28270190308179721</v>
      </c>
      <c r="L61" s="4">
        <f t="shared" si="3"/>
        <v>1.2253846388103546E-2</v>
      </c>
      <c r="M61" s="1">
        <f t="shared" si="4"/>
        <v>2142</v>
      </c>
      <c r="N61" s="52">
        <v>22.828542483660584</v>
      </c>
    </row>
    <row r="62" spans="2:14" x14ac:dyDescent="0.3">
      <c r="B62" s="14">
        <v>7</v>
      </c>
      <c r="C62" s="51">
        <v>1494</v>
      </c>
      <c r="D62" s="4">
        <f t="shared" si="0"/>
        <v>0.88297872340425532</v>
      </c>
      <c r="E62" s="52">
        <v>27.354815394912556</v>
      </c>
      <c r="G62" s="51">
        <v>198</v>
      </c>
      <c r="H62" s="4">
        <f t="shared" si="1"/>
        <v>0.11702127659574468</v>
      </c>
      <c r="I62" s="52">
        <v>27.56006060606061</v>
      </c>
      <c r="K62" s="3">
        <f t="shared" si="2"/>
        <v>0.20524521114805339</v>
      </c>
      <c r="L62" s="4">
        <f t="shared" si="3"/>
        <v>7.4471973803613058E-3</v>
      </c>
      <c r="M62" s="1">
        <f t="shared" si="4"/>
        <v>1692</v>
      </c>
      <c r="N62" s="52">
        <v>27.378833451536309</v>
      </c>
    </row>
    <row r="63" spans="2:14" x14ac:dyDescent="0.3">
      <c r="B63" s="14" t="s">
        <v>7</v>
      </c>
      <c r="C63" s="51">
        <v>164</v>
      </c>
      <c r="D63" s="4">
        <f t="shared" si="0"/>
        <v>0.87234042553191493</v>
      </c>
      <c r="E63" s="52">
        <v>31.763230487804872</v>
      </c>
      <c r="G63" s="51">
        <v>24</v>
      </c>
      <c r="H63" s="4">
        <f t="shared" si="1"/>
        <v>0.1276595744680851</v>
      </c>
      <c r="I63" s="52">
        <v>32.197233333333322</v>
      </c>
      <c r="K63" s="3">
        <f t="shared" si="2"/>
        <v>0.43400284552845037</v>
      </c>
      <c r="L63" s="4">
        <f t="shared" si="3"/>
        <v>1.3479507417152318E-2</v>
      </c>
      <c r="M63" s="1">
        <f t="shared" si="4"/>
        <v>188</v>
      </c>
      <c r="N63" s="52">
        <v>31.818635106382949</v>
      </c>
    </row>
    <row r="64" spans="2:14" x14ac:dyDescent="0.3">
      <c r="B64" s="14" t="s">
        <v>10</v>
      </c>
      <c r="C64" s="51">
        <v>57</v>
      </c>
      <c r="D64" s="4">
        <f t="shared" si="0"/>
        <v>0.87692307692307692</v>
      </c>
      <c r="E64" s="52">
        <v>37.469242105263135</v>
      </c>
      <c r="G64" s="51">
        <v>8</v>
      </c>
      <c r="H64" s="4">
        <f t="shared" si="1"/>
        <v>0.12307692307692308</v>
      </c>
      <c r="I64" s="52">
        <v>38.397837499999994</v>
      </c>
      <c r="K64" s="3">
        <f t="shared" si="2"/>
        <v>0.9285953947368597</v>
      </c>
      <c r="L64" s="4">
        <f t="shared" si="3"/>
        <v>2.4183533636154896E-2</v>
      </c>
      <c r="M64" s="1">
        <f t="shared" si="4"/>
        <v>65</v>
      </c>
      <c r="N64" s="52">
        <v>37.583530769230755</v>
      </c>
    </row>
    <row r="65" spans="2:14" x14ac:dyDescent="0.3">
      <c r="B65" s="14" t="s">
        <v>15</v>
      </c>
      <c r="C65" s="51">
        <v>6</v>
      </c>
      <c r="D65" s="4">
        <f t="shared" si="0"/>
        <v>0.75</v>
      </c>
      <c r="E65" s="52">
        <v>44.496566666666666</v>
      </c>
      <c r="G65" s="51">
        <v>2</v>
      </c>
      <c r="H65" s="4">
        <f t="shared" si="1"/>
        <v>0.25</v>
      </c>
      <c r="I65" s="52">
        <v>43.454900000000002</v>
      </c>
      <c r="K65" s="3">
        <f t="shared" si="2"/>
        <v>-1.0416666666666643</v>
      </c>
      <c r="L65" s="4">
        <f t="shared" si="3"/>
        <v>-2.3971213066113699E-2</v>
      </c>
      <c r="M65" s="1">
        <f t="shared" si="4"/>
        <v>8</v>
      </c>
      <c r="N65" s="52">
        <v>44.236150000000002</v>
      </c>
    </row>
    <row r="66" spans="2:14" x14ac:dyDescent="0.3">
      <c r="B66" s="14" t="s">
        <v>14</v>
      </c>
      <c r="C66" s="51">
        <v>8</v>
      </c>
      <c r="D66" s="4">
        <f t="shared" si="0"/>
        <v>0.8</v>
      </c>
      <c r="E66" s="52">
        <v>51.867174999999996</v>
      </c>
      <c r="G66" s="51">
        <v>2</v>
      </c>
      <c r="H66" s="4">
        <f t="shared" si="1"/>
        <v>0.2</v>
      </c>
      <c r="I66" s="52">
        <v>52.695399999999999</v>
      </c>
      <c r="K66" s="3">
        <f t="shared" si="2"/>
        <v>0.82822500000000332</v>
      </c>
      <c r="L66" s="4">
        <f t="shared" si="3"/>
        <v>1.5717216303510428E-2</v>
      </c>
      <c r="M66" s="1">
        <f t="shared" si="4"/>
        <v>10</v>
      </c>
      <c r="N66" s="52">
        <v>52.032819999999994</v>
      </c>
    </row>
    <row r="67" spans="2:14" x14ac:dyDescent="0.3">
      <c r="B67" s="14">
        <v>9</v>
      </c>
      <c r="C67" s="51">
        <v>2</v>
      </c>
      <c r="D67" s="4">
        <f>C67/(C67+G67)</f>
        <v>1</v>
      </c>
      <c r="E67" s="52">
        <v>61.023600000000002</v>
      </c>
      <c r="G67" s="51">
        <v>0</v>
      </c>
      <c r="H67" s="4">
        <f>G67/(G67+C67)</f>
        <v>0</v>
      </c>
      <c r="I67" s="52" t="s">
        <v>41</v>
      </c>
      <c r="K67" s="3" t="s">
        <v>41</v>
      </c>
      <c r="L67" s="4" t="s">
        <v>41</v>
      </c>
      <c r="M67" s="1">
        <f>C67+G67</f>
        <v>2</v>
      </c>
      <c r="N67" s="52">
        <v>61.023600000000002</v>
      </c>
    </row>
    <row r="68" spans="2:14" s="15" customFormat="1" x14ac:dyDescent="0.3">
      <c r="B68" s="15" t="s">
        <v>6</v>
      </c>
      <c r="C68" s="47">
        <v>914</v>
      </c>
      <c r="D68" s="48">
        <f t="shared" si="0"/>
        <v>0.78725236864771753</v>
      </c>
      <c r="E68" s="49">
        <v>23.077009409190456</v>
      </c>
      <c r="G68" s="47">
        <v>247</v>
      </c>
      <c r="H68" s="48">
        <f t="shared" si="1"/>
        <v>0.2127476313522825</v>
      </c>
      <c r="I68" s="49">
        <v>24.440350202429137</v>
      </c>
      <c r="K68" s="50">
        <f t="shared" si="2"/>
        <v>1.363340793238681</v>
      </c>
      <c r="L68" s="48">
        <f t="shared" si="3"/>
        <v>5.5782375536631137E-2</v>
      </c>
      <c r="M68" s="15">
        <f t="shared" si="4"/>
        <v>1161</v>
      </c>
      <c r="N68" s="49">
        <v>23.367056933677855</v>
      </c>
    </row>
    <row r="69" spans="2:14" x14ac:dyDescent="0.3">
      <c r="B69" s="14">
        <v>2</v>
      </c>
      <c r="C69" s="51">
        <v>12</v>
      </c>
      <c r="D69" s="4">
        <f t="shared" si="0"/>
        <v>0.63157894736842102</v>
      </c>
      <c r="E69" s="52">
        <v>13.415000000000001</v>
      </c>
      <c r="G69" s="51">
        <v>7</v>
      </c>
      <c r="H69" s="4">
        <f t="shared" si="1"/>
        <v>0.36842105263157893</v>
      </c>
      <c r="I69" s="52">
        <v>13.715314285714285</v>
      </c>
      <c r="K69" s="3">
        <f t="shared" si="2"/>
        <v>0.30031428571428442</v>
      </c>
      <c r="L69" s="4">
        <f t="shared" si="3"/>
        <v>2.1896274446083115E-2</v>
      </c>
      <c r="M69" s="1">
        <f t="shared" si="4"/>
        <v>19</v>
      </c>
      <c r="N69" s="52">
        <v>13.525642105263163</v>
      </c>
    </row>
    <row r="70" spans="2:14" x14ac:dyDescent="0.3">
      <c r="B70" s="14">
        <v>3</v>
      </c>
      <c r="C70" s="51">
        <v>115</v>
      </c>
      <c r="D70" s="4">
        <f t="shared" si="0"/>
        <v>0.7142857142857143</v>
      </c>
      <c r="E70" s="52">
        <v>14.454660869565219</v>
      </c>
      <c r="G70" s="51">
        <v>46</v>
      </c>
      <c r="H70" s="4">
        <f t="shared" si="1"/>
        <v>0.2857142857142857</v>
      </c>
      <c r="I70" s="52">
        <v>14.478649999999998</v>
      </c>
      <c r="K70" s="3">
        <f t="shared" si="2"/>
        <v>2.3989130434779682E-2</v>
      </c>
      <c r="L70" s="4">
        <f t="shared" si="3"/>
        <v>1.6568623756206334E-3</v>
      </c>
      <c r="M70" s="1">
        <f t="shared" si="4"/>
        <v>161</v>
      </c>
      <c r="N70" s="52">
        <v>14.461514906832303</v>
      </c>
    </row>
    <row r="71" spans="2:14" x14ac:dyDescent="0.3">
      <c r="B71" s="14">
        <v>4</v>
      </c>
      <c r="C71" s="51">
        <v>120</v>
      </c>
      <c r="D71" s="4">
        <f t="shared" ref="D71:D108" si="5">C71/(C71+G71)</f>
        <v>0.83333333333333337</v>
      </c>
      <c r="E71" s="52">
        <v>14.690921666666656</v>
      </c>
      <c r="G71" s="51">
        <v>24</v>
      </c>
      <c r="H71" s="4">
        <f t="shared" ref="H71:H108" si="6">G71/(G71+C71)</f>
        <v>0.16666666666666666</v>
      </c>
      <c r="I71" s="52">
        <v>14.427483333333333</v>
      </c>
      <c r="K71" s="3">
        <f t="shared" ref="K71:K108" si="7">I71-E71</f>
        <v>-0.26343833333332256</v>
      </c>
      <c r="L71" s="4">
        <f t="shared" ref="L71:L108" si="8">K71/I71</f>
        <v>-1.8259479303966566E-2</v>
      </c>
      <c r="M71" s="1">
        <f t="shared" ref="M71:M108" si="9">C71+G71</f>
        <v>144</v>
      </c>
      <c r="N71" s="52">
        <v>14.647015277777772</v>
      </c>
    </row>
    <row r="72" spans="2:14" x14ac:dyDescent="0.3">
      <c r="B72" s="14">
        <v>5</v>
      </c>
      <c r="C72" s="51">
        <v>157</v>
      </c>
      <c r="D72" s="4">
        <f t="shared" si="5"/>
        <v>0.88700564971751417</v>
      </c>
      <c r="E72" s="52">
        <v>18.546652229299344</v>
      </c>
      <c r="G72" s="51">
        <v>20</v>
      </c>
      <c r="H72" s="4">
        <f t="shared" si="6"/>
        <v>0.11299435028248588</v>
      </c>
      <c r="I72" s="52">
        <v>19.432765000000003</v>
      </c>
      <c r="K72" s="3">
        <f t="shared" si="7"/>
        <v>0.88611277070065952</v>
      </c>
      <c r="L72" s="4">
        <f t="shared" si="8"/>
        <v>4.5598903228678954E-2</v>
      </c>
      <c r="M72" s="1">
        <f t="shared" si="9"/>
        <v>177</v>
      </c>
      <c r="N72" s="52">
        <v>18.646777966101663</v>
      </c>
    </row>
    <row r="73" spans="2:14" x14ac:dyDescent="0.3">
      <c r="B73" s="14">
        <v>6</v>
      </c>
      <c r="C73" s="51">
        <v>175</v>
      </c>
      <c r="D73" s="4">
        <f t="shared" si="5"/>
        <v>0.83333333333333337</v>
      </c>
      <c r="E73" s="52">
        <v>21.480125142857101</v>
      </c>
      <c r="G73" s="51">
        <v>35</v>
      </c>
      <c r="H73" s="4">
        <f t="shared" si="6"/>
        <v>0.16666666666666666</v>
      </c>
      <c r="I73" s="52">
        <v>21.671797142857148</v>
      </c>
      <c r="K73" s="3">
        <f t="shared" si="7"/>
        <v>0.19167200000004669</v>
      </c>
      <c r="L73" s="4">
        <f t="shared" si="8"/>
        <v>8.8443057461536027E-3</v>
      </c>
      <c r="M73" s="1">
        <f t="shared" si="9"/>
        <v>210</v>
      </c>
      <c r="N73" s="52">
        <v>21.512070476190409</v>
      </c>
    </row>
    <row r="74" spans="2:14" x14ac:dyDescent="0.3">
      <c r="B74" s="14">
        <v>7</v>
      </c>
      <c r="C74" s="51">
        <v>147</v>
      </c>
      <c r="D74" s="4">
        <f t="shared" si="5"/>
        <v>0.76963350785340312</v>
      </c>
      <c r="E74" s="52">
        <v>26.804356462585066</v>
      </c>
      <c r="G74" s="51">
        <v>44</v>
      </c>
      <c r="H74" s="4">
        <f t="shared" si="6"/>
        <v>0.23036649214659685</v>
      </c>
      <c r="I74" s="52">
        <v>27.277063636363643</v>
      </c>
      <c r="K74" s="3">
        <f t="shared" si="7"/>
        <v>0.47270717377857707</v>
      </c>
      <c r="L74" s="4">
        <f t="shared" si="8"/>
        <v>1.7329840927173736E-2</v>
      </c>
      <c r="M74" s="1">
        <f t="shared" si="9"/>
        <v>191</v>
      </c>
      <c r="N74" s="52">
        <v>26.913252356020976</v>
      </c>
    </row>
    <row r="75" spans="2:14" x14ac:dyDescent="0.3">
      <c r="B75" s="14" t="s">
        <v>7</v>
      </c>
      <c r="C75" s="51">
        <v>114</v>
      </c>
      <c r="D75" s="4">
        <f t="shared" si="5"/>
        <v>0.72611464968152861</v>
      </c>
      <c r="E75" s="52">
        <v>31.925566666666715</v>
      </c>
      <c r="G75" s="51">
        <v>43</v>
      </c>
      <c r="H75" s="4">
        <f t="shared" si="6"/>
        <v>0.27388535031847133</v>
      </c>
      <c r="I75" s="52">
        <v>32.432509302325577</v>
      </c>
      <c r="K75" s="3">
        <f t="shared" si="7"/>
        <v>0.50694263565886288</v>
      </c>
      <c r="L75" s="4">
        <f t="shared" si="8"/>
        <v>1.5630694218979613E-2</v>
      </c>
      <c r="M75" s="1">
        <f t="shared" si="9"/>
        <v>157</v>
      </c>
      <c r="N75" s="52">
        <v>32.064410828025487</v>
      </c>
    </row>
    <row r="76" spans="2:14" x14ac:dyDescent="0.3">
      <c r="B76" s="14" t="s">
        <v>10</v>
      </c>
      <c r="C76" s="51">
        <v>26</v>
      </c>
      <c r="D76" s="4">
        <f t="shared" si="5"/>
        <v>0.63414634146341464</v>
      </c>
      <c r="E76" s="52">
        <v>37.978346153846147</v>
      </c>
      <c r="G76" s="51">
        <v>15</v>
      </c>
      <c r="H76" s="4">
        <f t="shared" si="6"/>
        <v>0.36585365853658536</v>
      </c>
      <c r="I76" s="52">
        <v>38.333680000000001</v>
      </c>
      <c r="K76" s="3">
        <f t="shared" si="7"/>
        <v>0.35533384615385444</v>
      </c>
      <c r="L76" s="4">
        <f t="shared" si="8"/>
        <v>9.2694947668435276E-3</v>
      </c>
      <c r="M76" s="1">
        <f t="shared" si="9"/>
        <v>41</v>
      </c>
      <c r="N76" s="52">
        <v>38.108346341463417</v>
      </c>
    </row>
    <row r="77" spans="2:14" x14ac:dyDescent="0.3">
      <c r="B77" s="14" t="s">
        <v>15</v>
      </c>
      <c r="C77" s="51">
        <v>36</v>
      </c>
      <c r="D77" s="4">
        <f t="shared" si="5"/>
        <v>0.76595744680851063</v>
      </c>
      <c r="E77" s="52">
        <v>45.104205555555524</v>
      </c>
      <c r="G77" s="51">
        <v>11</v>
      </c>
      <c r="H77" s="4">
        <f t="shared" si="6"/>
        <v>0.23404255319148937</v>
      </c>
      <c r="I77" s="52">
        <v>46.011718181818189</v>
      </c>
      <c r="K77" s="3">
        <f t="shared" si="7"/>
        <v>0.90751262626266538</v>
      </c>
      <c r="L77" s="4">
        <f t="shared" si="8"/>
        <v>1.9723510925555361E-2</v>
      </c>
      <c r="M77" s="1">
        <f t="shared" si="9"/>
        <v>47</v>
      </c>
      <c r="N77" s="52">
        <v>45.31660212765955</v>
      </c>
    </row>
    <row r="78" spans="2:14" x14ac:dyDescent="0.3">
      <c r="B78" s="14" t="s">
        <v>14</v>
      </c>
      <c r="C78" s="51">
        <v>11</v>
      </c>
      <c r="D78" s="4">
        <f t="shared" si="5"/>
        <v>0.84615384615384615</v>
      </c>
      <c r="E78" s="52">
        <v>52.795790909090918</v>
      </c>
      <c r="G78" s="51">
        <v>2</v>
      </c>
      <c r="H78" s="4">
        <f t="shared" si="6"/>
        <v>0.15384615384615385</v>
      </c>
      <c r="I78" s="52">
        <v>52.695399999999999</v>
      </c>
      <c r="K78" s="3">
        <f t="shared" si="7"/>
        <v>-0.10039090909091897</v>
      </c>
      <c r="L78" s="4">
        <f t="shared" si="8"/>
        <v>-1.9051171276984133E-3</v>
      </c>
      <c r="M78" s="1">
        <f t="shared" si="9"/>
        <v>13</v>
      </c>
      <c r="N78" s="52">
        <v>52.78034615384616</v>
      </c>
    </row>
    <row r="79" spans="2:14" x14ac:dyDescent="0.3">
      <c r="B79" s="14">
        <v>9</v>
      </c>
      <c r="C79" s="51">
        <v>1</v>
      </c>
      <c r="D79" s="4">
        <f>C79/(C79+G79)</f>
        <v>1</v>
      </c>
      <c r="E79" s="52">
        <v>63.666600000000003</v>
      </c>
      <c r="G79" s="51">
        <v>0</v>
      </c>
      <c r="H79" s="4">
        <f>G79/(G79+C79)</f>
        <v>0</v>
      </c>
      <c r="I79" s="52" t="s">
        <v>41</v>
      </c>
      <c r="K79" s="3" t="s">
        <v>41</v>
      </c>
      <c r="L79" s="4" t="s">
        <v>41</v>
      </c>
      <c r="M79" s="1">
        <f>C79+G79</f>
        <v>1</v>
      </c>
      <c r="N79" s="52">
        <v>63.666600000000003</v>
      </c>
    </row>
    <row r="80" spans="2:14" s="15" customFormat="1" x14ac:dyDescent="0.3">
      <c r="B80" s="15" t="s">
        <v>13</v>
      </c>
      <c r="C80" s="47">
        <v>128</v>
      </c>
      <c r="D80" s="48">
        <f t="shared" si="5"/>
        <v>0.76190476190476186</v>
      </c>
      <c r="E80" s="49">
        <v>25.259621093750027</v>
      </c>
      <c r="G80" s="47">
        <v>40</v>
      </c>
      <c r="H80" s="48">
        <f t="shared" si="6"/>
        <v>0.23809523809523808</v>
      </c>
      <c r="I80" s="49">
        <v>25.750069999999994</v>
      </c>
      <c r="K80" s="50">
        <f t="shared" si="7"/>
        <v>0.4904489062499664</v>
      </c>
      <c r="L80" s="48">
        <f t="shared" si="8"/>
        <v>1.9046507689104011E-2</v>
      </c>
      <c r="M80" s="15">
        <f t="shared" si="9"/>
        <v>168</v>
      </c>
      <c r="N80" s="49">
        <v>25.37639464285715</v>
      </c>
    </row>
    <row r="81" spans="2:14" x14ac:dyDescent="0.3">
      <c r="B81" s="14">
        <v>3</v>
      </c>
      <c r="C81" s="51">
        <v>2</v>
      </c>
      <c r="D81" s="4">
        <f t="shared" si="5"/>
        <v>1</v>
      </c>
      <c r="E81" s="52">
        <v>15.0304</v>
      </c>
      <c r="G81" s="51">
        <v>0</v>
      </c>
      <c r="H81" s="4">
        <f t="shared" si="6"/>
        <v>0</v>
      </c>
      <c r="I81" s="52" t="s">
        <v>41</v>
      </c>
      <c r="K81" s="3" t="s">
        <v>41</v>
      </c>
      <c r="L81" s="4" t="s">
        <v>41</v>
      </c>
      <c r="M81" s="1">
        <f t="shared" si="9"/>
        <v>2</v>
      </c>
      <c r="N81" s="52">
        <v>15.0304</v>
      </c>
    </row>
    <row r="82" spans="2:14" x14ac:dyDescent="0.3">
      <c r="B82" s="14">
        <v>4</v>
      </c>
      <c r="C82" s="51">
        <v>7</v>
      </c>
      <c r="D82" s="4">
        <f t="shared" si="5"/>
        <v>1</v>
      </c>
      <c r="E82" s="52">
        <v>14.955428571428573</v>
      </c>
      <c r="G82" s="51">
        <v>0</v>
      </c>
      <c r="H82" s="4">
        <f t="shared" si="6"/>
        <v>0</v>
      </c>
      <c r="I82" s="52" t="s">
        <v>41</v>
      </c>
      <c r="K82" s="3" t="s">
        <v>41</v>
      </c>
      <c r="L82" s="4" t="s">
        <v>41</v>
      </c>
      <c r="M82" s="1">
        <f t="shared" si="9"/>
        <v>7</v>
      </c>
      <c r="N82" s="52">
        <v>14.955428571428573</v>
      </c>
    </row>
    <row r="83" spans="2:14" x14ac:dyDescent="0.3">
      <c r="B83" s="14">
        <v>5</v>
      </c>
      <c r="C83" s="51">
        <v>23</v>
      </c>
      <c r="D83" s="4">
        <f t="shared" si="5"/>
        <v>0.69696969696969702</v>
      </c>
      <c r="E83" s="52">
        <v>19.526391304347836</v>
      </c>
      <c r="G83" s="51">
        <v>10</v>
      </c>
      <c r="H83" s="4">
        <f t="shared" si="6"/>
        <v>0.30303030303030304</v>
      </c>
      <c r="I83" s="52">
        <v>20.009159999999998</v>
      </c>
      <c r="K83" s="3">
        <f t="shared" si="7"/>
        <v>0.48276869565216174</v>
      </c>
      <c r="L83" s="4">
        <f t="shared" si="8"/>
        <v>2.4127384440534326E-2</v>
      </c>
      <c r="M83" s="1">
        <f t="shared" si="9"/>
        <v>33</v>
      </c>
      <c r="N83" s="52">
        <v>19.672684848484849</v>
      </c>
    </row>
    <row r="84" spans="2:14" x14ac:dyDescent="0.3">
      <c r="B84" s="14">
        <v>6</v>
      </c>
      <c r="C84" s="51">
        <v>43</v>
      </c>
      <c r="D84" s="4">
        <f t="shared" si="5"/>
        <v>0.70491803278688525</v>
      </c>
      <c r="E84" s="52">
        <v>22.603720930232566</v>
      </c>
      <c r="G84" s="51">
        <v>18</v>
      </c>
      <c r="H84" s="4">
        <f t="shared" si="6"/>
        <v>0.29508196721311475</v>
      </c>
      <c r="I84" s="52">
        <v>23.602361111111112</v>
      </c>
      <c r="K84" s="3">
        <f t="shared" si="7"/>
        <v>0.99864018087854589</v>
      </c>
      <c r="L84" s="4">
        <f t="shared" si="8"/>
        <v>4.2311028806707958E-2</v>
      </c>
      <c r="M84" s="1">
        <f t="shared" si="9"/>
        <v>61</v>
      </c>
      <c r="N84" s="52">
        <v>22.898401639344289</v>
      </c>
    </row>
    <row r="85" spans="2:14" x14ac:dyDescent="0.3">
      <c r="B85" s="14">
        <v>7</v>
      </c>
      <c r="C85" s="51">
        <v>33</v>
      </c>
      <c r="D85" s="4">
        <f t="shared" si="5"/>
        <v>0.86842105263157898</v>
      </c>
      <c r="E85" s="52">
        <v>27.293684848484833</v>
      </c>
      <c r="G85" s="51">
        <v>5</v>
      </c>
      <c r="H85" s="4">
        <f t="shared" si="6"/>
        <v>0.13157894736842105</v>
      </c>
      <c r="I85" s="52">
        <v>27.956479999999999</v>
      </c>
      <c r="K85" s="3">
        <f t="shared" si="7"/>
        <v>0.66279515151516577</v>
      </c>
      <c r="L85" s="4">
        <f t="shared" si="8"/>
        <v>2.3708104579516654E-2</v>
      </c>
      <c r="M85" s="1">
        <f t="shared" si="9"/>
        <v>38</v>
      </c>
      <c r="N85" s="52">
        <v>27.380894736842091</v>
      </c>
    </row>
    <row r="86" spans="2:14" x14ac:dyDescent="0.3">
      <c r="B86" s="14" t="s">
        <v>7</v>
      </c>
      <c r="C86" s="51">
        <v>11</v>
      </c>
      <c r="D86" s="4">
        <f t="shared" si="5"/>
        <v>0.7857142857142857</v>
      </c>
      <c r="E86" s="52">
        <v>32.741554545454534</v>
      </c>
      <c r="G86" s="51">
        <v>3</v>
      </c>
      <c r="H86" s="4">
        <f t="shared" si="6"/>
        <v>0.21428571428571427</v>
      </c>
      <c r="I86" s="52">
        <v>31.990766666666669</v>
      </c>
      <c r="K86" s="3">
        <f t="shared" si="7"/>
        <v>-0.75078787878786457</v>
      </c>
      <c r="L86" s="4">
        <f t="shared" si="8"/>
        <v>-2.3468892965611884E-2</v>
      </c>
      <c r="M86" s="1">
        <f t="shared" si="9"/>
        <v>14</v>
      </c>
      <c r="N86" s="52">
        <v>32.580671428571421</v>
      </c>
    </row>
    <row r="87" spans="2:14" x14ac:dyDescent="0.3">
      <c r="B87" s="14" t="s">
        <v>10</v>
      </c>
      <c r="C87" s="51">
        <v>3</v>
      </c>
      <c r="D87" s="4">
        <f t="shared" si="5"/>
        <v>0.5</v>
      </c>
      <c r="E87" s="52">
        <v>37.649333333333338</v>
      </c>
      <c r="G87" s="51">
        <v>3</v>
      </c>
      <c r="H87" s="4">
        <f t="shared" si="6"/>
        <v>0.5</v>
      </c>
      <c r="I87" s="52">
        <v>38.504766666666661</v>
      </c>
      <c r="K87" s="3">
        <f t="shared" si="7"/>
        <v>0.85543333333332328</v>
      </c>
      <c r="L87" s="4">
        <f t="shared" si="8"/>
        <v>2.221629702989128E-2</v>
      </c>
      <c r="M87" s="1">
        <f t="shared" si="9"/>
        <v>6</v>
      </c>
      <c r="N87" s="52">
        <v>38.07705</v>
      </c>
    </row>
    <row r="88" spans="2:14" x14ac:dyDescent="0.3">
      <c r="B88" s="14" t="s">
        <v>15</v>
      </c>
      <c r="C88" s="51">
        <v>1</v>
      </c>
      <c r="D88" s="4">
        <f t="shared" si="5"/>
        <v>1</v>
      </c>
      <c r="E88" s="52">
        <v>43.454900000000002</v>
      </c>
      <c r="G88" s="51">
        <v>0</v>
      </c>
      <c r="H88" s="4">
        <f t="shared" si="6"/>
        <v>0</v>
      </c>
      <c r="I88" s="52" t="s">
        <v>41</v>
      </c>
      <c r="K88" s="3" t="s">
        <v>41</v>
      </c>
      <c r="L88" s="4" t="s">
        <v>41</v>
      </c>
      <c r="M88" s="1">
        <f t="shared" si="9"/>
        <v>1</v>
      </c>
      <c r="N88" s="52">
        <v>43.454900000000002</v>
      </c>
    </row>
    <row r="89" spans="2:14" x14ac:dyDescent="0.3">
      <c r="B89" s="14" t="s">
        <v>14</v>
      </c>
      <c r="C89" s="51">
        <v>5</v>
      </c>
      <c r="D89" s="4">
        <f t="shared" si="5"/>
        <v>0.83333333333333337</v>
      </c>
      <c r="E89" s="52">
        <v>52.032819999999994</v>
      </c>
      <c r="G89" s="51">
        <v>1</v>
      </c>
      <c r="H89" s="4">
        <f t="shared" si="6"/>
        <v>0.16666666666666666</v>
      </c>
      <c r="I89" s="52">
        <v>53.799700000000001</v>
      </c>
      <c r="K89" s="3">
        <f t="shared" si="7"/>
        <v>1.7668800000000076</v>
      </c>
      <c r="L89" s="4">
        <f t="shared" si="8"/>
        <v>3.2841818820551184E-2</v>
      </c>
      <c r="M89" s="1">
        <f t="shared" si="9"/>
        <v>6</v>
      </c>
      <c r="N89" s="52">
        <v>52.327300000000001</v>
      </c>
    </row>
    <row r="90" spans="2:14" s="15" customFormat="1" x14ac:dyDescent="0.3">
      <c r="B90" s="15" t="s">
        <v>2</v>
      </c>
      <c r="C90" s="47">
        <v>404</v>
      </c>
      <c r="D90" s="48">
        <f t="shared" si="5"/>
        <v>0.23611922852133255</v>
      </c>
      <c r="E90" s="49">
        <v>16.153599752475206</v>
      </c>
      <c r="G90" s="47">
        <v>1307</v>
      </c>
      <c r="H90" s="48">
        <f t="shared" si="6"/>
        <v>0.7638807714786674</v>
      </c>
      <c r="I90" s="49">
        <v>16.193264957918899</v>
      </c>
      <c r="K90" s="50">
        <f t="shared" si="7"/>
        <v>3.9665205443693452E-2</v>
      </c>
      <c r="L90" s="48">
        <f t="shared" si="8"/>
        <v>2.449487830080629E-3</v>
      </c>
      <c r="M90" s="15">
        <f t="shared" si="9"/>
        <v>1711</v>
      </c>
      <c r="N90" s="49">
        <v>16.183899240210351</v>
      </c>
    </row>
    <row r="91" spans="2:14" x14ac:dyDescent="0.3">
      <c r="B91" s="14">
        <v>1</v>
      </c>
      <c r="C91" s="51">
        <v>0</v>
      </c>
      <c r="D91" s="4" t="s">
        <v>41</v>
      </c>
      <c r="E91" s="52" t="s">
        <v>41</v>
      </c>
      <c r="G91" s="51">
        <v>0</v>
      </c>
      <c r="H91" s="4" t="s">
        <v>41</v>
      </c>
      <c r="I91" s="52" t="s">
        <v>41</v>
      </c>
      <c r="K91" s="3" t="s">
        <v>41</v>
      </c>
      <c r="L91" s="4" t="s">
        <v>41</v>
      </c>
      <c r="M91" s="1">
        <f t="shared" si="9"/>
        <v>0</v>
      </c>
      <c r="N91" s="52" t="s">
        <v>41</v>
      </c>
    </row>
    <row r="92" spans="2:14" x14ac:dyDescent="0.3">
      <c r="B92" s="14">
        <v>2</v>
      </c>
      <c r="C92" s="51">
        <v>244</v>
      </c>
      <c r="D92" s="4">
        <f t="shared" si="5"/>
        <v>0.26349892008639308</v>
      </c>
      <c r="E92" s="52">
        <v>13.764118032786854</v>
      </c>
      <c r="G92" s="51">
        <v>682</v>
      </c>
      <c r="H92" s="4">
        <f t="shared" si="6"/>
        <v>0.73650107991360692</v>
      </c>
      <c r="I92" s="52">
        <v>13.738518475073368</v>
      </c>
      <c r="K92" s="3">
        <f t="shared" si="7"/>
        <v>-2.5599557713485765E-2</v>
      </c>
      <c r="L92" s="4">
        <f t="shared" si="8"/>
        <v>-1.8633419433057941E-3</v>
      </c>
      <c r="M92" s="1">
        <f t="shared" si="9"/>
        <v>926</v>
      </c>
      <c r="N92" s="52">
        <v>13.745263930885418</v>
      </c>
    </row>
    <row r="93" spans="2:14" x14ac:dyDescent="0.3">
      <c r="B93" s="14">
        <v>3</v>
      </c>
      <c r="C93" s="51">
        <v>68</v>
      </c>
      <c r="D93" s="4">
        <f t="shared" si="5"/>
        <v>0.24285714285714285</v>
      </c>
      <c r="E93" s="52">
        <v>14.900576470588227</v>
      </c>
      <c r="G93" s="51">
        <v>212</v>
      </c>
      <c r="H93" s="4">
        <f t="shared" si="6"/>
        <v>0.75714285714285712</v>
      </c>
      <c r="I93" s="52">
        <v>14.848218396226468</v>
      </c>
      <c r="K93" s="3">
        <f t="shared" si="7"/>
        <v>-5.2358074361759321E-2</v>
      </c>
      <c r="L93" s="4">
        <f t="shared" si="8"/>
        <v>-3.5262193055475006E-3</v>
      </c>
      <c r="M93" s="1">
        <f t="shared" si="9"/>
        <v>280</v>
      </c>
      <c r="N93" s="52">
        <v>14.860933928571484</v>
      </c>
    </row>
    <row r="94" spans="2:14" x14ac:dyDescent="0.3">
      <c r="B94" s="14">
        <v>4</v>
      </c>
      <c r="C94" s="51">
        <v>28</v>
      </c>
      <c r="D94" s="4">
        <f t="shared" si="5"/>
        <v>0.22047244094488189</v>
      </c>
      <c r="E94" s="52">
        <v>16.084449999999993</v>
      </c>
      <c r="G94" s="51">
        <v>99</v>
      </c>
      <c r="H94" s="4">
        <f t="shared" si="6"/>
        <v>0.77952755905511806</v>
      </c>
      <c r="I94" s="52">
        <v>15.864216161616165</v>
      </c>
      <c r="K94" s="3">
        <f t="shared" si="7"/>
        <v>-0.22023383838382848</v>
      </c>
      <c r="L94" s="4">
        <f t="shared" si="8"/>
        <v>-1.3882427983847655E-2</v>
      </c>
      <c r="M94" s="1">
        <f t="shared" si="9"/>
        <v>127</v>
      </c>
      <c r="N94" s="52">
        <v>15.912771653543325</v>
      </c>
    </row>
    <row r="95" spans="2:14" x14ac:dyDescent="0.3">
      <c r="B95" s="14">
        <v>5</v>
      </c>
      <c r="C95" s="51">
        <v>16</v>
      </c>
      <c r="D95" s="4">
        <f t="shared" si="5"/>
        <v>8.247422680412371E-2</v>
      </c>
      <c r="E95" s="52">
        <v>20.465906249999993</v>
      </c>
      <c r="G95" s="51">
        <v>178</v>
      </c>
      <c r="H95" s="4">
        <f t="shared" si="6"/>
        <v>0.91752577319587625</v>
      </c>
      <c r="I95" s="52">
        <v>18.957169101123569</v>
      </c>
      <c r="K95" s="3">
        <f t="shared" si="7"/>
        <v>-1.5087371488764241</v>
      </c>
      <c r="L95" s="4">
        <f t="shared" si="8"/>
        <v>-7.9586627139755964E-2</v>
      </c>
      <c r="M95" s="1">
        <f t="shared" si="9"/>
        <v>194</v>
      </c>
      <c r="N95" s="52">
        <v>19.0816010309278</v>
      </c>
    </row>
    <row r="96" spans="2:14" x14ac:dyDescent="0.3">
      <c r="B96" s="14">
        <v>6</v>
      </c>
      <c r="C96" s="51">
        <v>17</v>
      </c>
      <c r="D96" s="4">
        <f t="shared" si="5"/>
        <v>0.2361111111111111</v>
      </c>
      <c r="E96" s="52">
        <v>23.136752941176471</v>
      </c>
      <c r="G96" s="51">
        <v>55</v>
      </c>
      <c r="H96" s="4">
        <f t="shared" si="6"/>
        <v>0.76388888888888884</v>
      </c>
      <c r="I96" s="52">
        <v>22.909549090909103</v>
      </c>
      <c r="K96" s="3">
        <f t="shared" si="7"/>
        <v>-0.22720385026736878</v>
      </c>
      <c r="L96" s="4">
        <f t="shared" si="8"/>
        <v>-9.9174300360860054E-3</v>
      </c>
      <c r="M96" s="1">
        <f t="shared" si="9"/>
        <v>72</v>
      </c>
      <c r="N96" s="52">
        <v>22.963194444444468</v>
      </c>
    </row>
    <row r="97" spans="2:14" x14ac:dyDescent="0.3">
      <c r="B97" s="14">
        <v>7</v>
      </c>
      <c r="C97" s="51">
        <v>17</v>
      </c>
      <c r="D97" s="4">
        <f t="shared" si="5"/>
        <v>0.2537313432835821</v>
      </c>
      <c r="E97" s="52">
        <v>27.384435294117651</v>
      </c>
      <c r="G97" s="51">
        <v>50</v>
      </c>
      <c r="H97" s="4">
        <f t="shared" si="6"/>
        <v>0.74626865671641796</v>
      </c>
      <c r="I97" s="52">
        <v>26.763565999999987</v>
      </c>
      <c r="K97" s="3">
        <f t="shared" si="7"/>
        <v>-0.62086929411766434</v>
      </c>
      <c r="L97" s="4">
        <f t="shared" si="8"/>
        <v>-2.3198302278465605E-2</v>
      </c>
      <c r="M97" s="1">
        <f t="shared" si="9"/>
        <v>67</v>
      </c>
      <c r="N97" s="52">
        <v>26.921099999999985</v>
      </c>
    </row>
    <row r="98" spans="2:14" x14ac:dyDescent="0.3">
      <c r="B98" s="14" t="s">
        <v>7</v>
      </c>
      <c r="C98" s="51">
        <v>7</v>
      </c>
      <c r="D98" s="4">
        <f t="shared" si="5"/>
        <v>0.29166666666666669</v>
      </c>
      <c r="E98" s="52">
        <v>31.518842857142854</v>
      </c>
      <c r="G98" s="51">
        <v>17</v>
      </c>
      <c r="H98" s="4">
        <f t="shared" si="6"/>
        <v>0.70833333333333337</v>
      </c>
      <c r="I98" s="52">
        <v>31.747864705882346</v>
      </c>
      <c r="K98" s="3">
        <f t="shared" si="7"/>
        <v>0.22902184873949238</v>
      </c>
      <c r="L98" s="4">
        <f t="shared" si="8"/>
        <v>7.2137717248448047E-3</v>
      </c>
      <c r="M98" s="1">
        <f t="shared" si="9"/>
        <v>24</v>
      </c>
      <c r="N98" s="52">
        <v>31.681066666666663</v>
      </c>
    </row>
    <row r="99" spans="2:14" x14ac:dyDescent="0.3">
      <c r="B99" s="14" t="s">
        <v>10</v>
      </c>
      <c r="C99" s="51">
        <v>4</v>
      </c>
      <c r="D99" s="4">
        <f t="shared" si="5"/>
        <v>0.30769230769230771</v>
      </c>
      <c r="E99" s="52">
        <v>38.07705</v>
      </c>
      <c r="G99" s="51">
        <v>9</v>
      </c>
      <c r="H99" s="4">
        <f t="shared" si="6"/>
        <v>0.69230769230769229</v>
      </c>
      <c r="I99" s="52">
        <v>37.649333333333338</v>
      </c>
      <c r="K99" s="3">
        <f t="shared" si="7"/>
        <v>-0.42771666666666164</v>
      </c>
      <c r="L99" s="4">
        <f t="shared" si="8"/>
        <v>-1.1360537592520316E-2</v>
      </c>
      <c r="M99" s="1">
        <f t="shared" si="9"/>
        <v>13</v>
      </c>
      <c r="N99" s="52">
        <v>37.780938461538469</v>
      </c>
    </row>
    <row r="100" spans="2:14" x14ac:dyDescent="0.3">
      <c r="B100" s="14" t="s">
        <v>15</v>
      </c>
      <c r="C100" s="51">
        <v>2</v>
      </c>
      <c r="D100" s="4">
        <f t="shared" si="5"/>
        <v>0.33333333333333331</v>
      </c>
      <c r="E100" s="52">
        <v>46.579900000000002</v>
      </c>
      <c r="G100" s="51">
        <v>4</v>
      </c>
      <c r="H100" s="4">
        <f t="shared" si="6"/>
        <v>0.66666666666666663</v>
      </c>
      <c r="I100" s="52">
        <v>43.454900000000002</v>
      </c>
      <c r="K100" s="3">
        <f t="shared" si="7"/>
        <v>-3.125</v>
      </c>
      <c r="L100" s="4">
        <f t="shared" si="8"/>
        <v>-7.1913639198341262E-2</v>
      </c>
      <c r="M100" s="1">
        <f t="shared" si="9"/>
        <v>6</v>
      </c>
      <c r="N100" s="52">
        <v>44.496566666666666</v>
      </c>
    </row>
    <row r="101" spans="2:14" x14ac:dyDescent="0.3">
      <c r="B101" s="14" t="s">
        <v>14</v>
      </c>
      <c r="C101" s="51">
        <v>1</v>
      </c>
      <c r="D101" s="4">
        <f t="shared" si="5"/>
        <v>0.5</v>
      </c>
      <c r="E101" s="52">
        <v>51.591099999999997</v>
      </c>
      <c r="G101" s="51">
        <v>1</v>
      </c>
      <c r="H101" s="4">
        <f t="shared" si="6"/>
        <v>0.5</v>
      </c>
      <c r="I101" s="52">
        <v>51.591099999999997</v>
      </c>
      <c r="K101" s="3">
        <f t="shared" si="7"/>
        <v>0</v>
      </c>
      <c r="L101" s="4">
        <f t="shared" si="8"/>
        <v>0</v>
      </c>
      <c r="M101" s="1">
        <f t="shared" si="9"/>
        <v>2</v>
      </c>
      <c r="N101" s="52">
        <v>51.591099999999997</v>
      </c>
    </row>
    <row r="102" spans="2:14" s="15" customFormat="1" x14ac:dyDescent="0.3">
      <c r="B102" s="22" t="s">
        <v>30</v>
      </c>
      <c r="C102" s="22">
        <f>SUM(C90,C80,C68,C56,C50,C38,C29,C18,C6)</f>
        <v>16747</v>
      </c>
      <c r="D102" s="23">
        <f t="shared" si="5"/>
        <v>0.75504959422903517</v>
      </c>
      <c r="E102" s="24">
        <v>18.803221825736419</v>
      </c>
      <c r="G102" s="22">
        <f>SUM(G90,G80,G68,G56,G50,G38,G29,G18,G6)</f>
        <v>5433</v>
      </c>
      <c r="H102" s="23">
        <f t="shared" si="6"/>
        <v>0.24495040577096483</v>
      </c>
      <c r="I102" s="24">
        <v>18.098401885971626</v>
      </c>
      <c r="K102" s="24">
        <f t="shared" si="7"/>
        <v>-0.70481993976479274</v>
      </c>
      <c r="L102" s="23">
        <f t="shared" si="8"/>
        <v>-3.8943766648872488E-2</v>
      </c>
      <c r="M102" s="22">
        <f t="shared" si="9"/>
        <v>22180</v>
      </c>
      <c r="N102" s="24">
        <v>18.674418733265874</v>
      </c>
    </row>
    <row r="103" spans="2:14" s="15" customFormat="1" x14ac:dyDescent="0.3">
      <c r="B103" s="15" t="s">
        <v>31</v>
      </c>
      <c r="C103" s="47">
        <v>1493</v>
      </c>
      <c r="D103" s="48">
        <f t="shared" si="5"/>
        <v>0.47306717363751583</v>
      </c>
      <c r="E103" s="49">
        <v>39.016070596115163</v>
      </c>
      <c r="G103" s="47">
        <v>1663</v>
      </c>
      <c r="H103" s="48">
        <f t="shared" si="6"/>
        <v>0.52693282636248417</v>
      </c>
      <c r="I103" s="49">
        <v>44.174968671075916</v>
      </c>
      <c r="K103" s="50">
        <f t="shared" si="7"/>
        <v>5.1588980749607529</v>
      </c>
      <c r="L103" s="48">
        <f t="shared" si="8"/>
        <v>0.11678328768886265</v>
      </c>
      <c r="M103" s="15">
        <f t="shared" si="9"/>
        <v>3156</v>
      </c>
      <c r="N103" s="49">
        <v>41.73446333967015</v>
      </c>
    </row>
    <row r="104" spans="2:14" x14ac:dyDescent="0.3">
      <c r="B104" s="14" t="s">
        <v>4</v>
      </c>
      <c r="C104" s="51">
        <v>608</v>
      </c>
      <c r="D104" s="4">
        <f t="shared" si="5"/>
        <v>0.41844459738472128</v>
      </c>
      <c r="E104" s="52">
        <v>59.592804605262891</v>
      </c>
      <c r="G104" s="51">
        <v>845</v>
      </c>
      <c r="H104" s="4">
        <f t="shared" si="6"/>
        <v>0.58155540261527872</v>
      </c>
      <c r="I104" s="52">
        <v>61.192060118342532</v>
      </c>
      <c r="K104" s="3">
        <f t="shared" si="7"/>
        <v>1.5992555130796404</v>
      </c>
      <c r="L104" s="4">
        <f t="shared" si="8"/>
        <v>2.613501669966261E-2</v>
      </c>
      <c r="M104" s="1">
        <f t="shared" si="9"/>
        <v>1453</v>
      </c>
      <c r="N104" s="52">
        <v>60.52286028905656</v>
      </c>
    </row>
    <row r="105" spans="2:14" x14ac:dyDescent="0.3">
      <c r="B105" s="14" t="s">
        <v>9</v>
      </c>
      <c r="C105" s="51">
        <v>60</v>
      </c>
      <c r="D105" s="4">
        <f t="shared" si="5"/>
        <v>0.47244094488188976</v>
      </c>
      <c r="E105" s="52">
        <v>41.835884999999983</v>
      </c>
      <c r="G105" s="51">
        <v>67</v>
      </c>
      <c r="H105" s="4">
        <f t="shared" si="6"/>
        <v>0.52755905511811019</v>
      </c>
      <c r="I105" s="52">
        <v>43.301353731343305</v>
      </c>
      <c r="K105" s="3">
        <f t="shared" si="7"/>
        <v>1.4654687313433215</v>
      </c>
      <c r="L105" s="4">
        <f t="shared" si="8"/>
        <v>3.3843485366198953E-2</v>
      </c>
      <c r="M105" s="1">
        <f t="shared" si="9"/>
        <v>127</v>
      </c>
      <c r="N105" s="52">
        <v>42.609006299212567</v>
      </c>
    </row>
    <row r="106" spans="2:14" x14ac:dyDescent="0.3">
      <c r="B106" s="14" t="s">
        <v>8</v>
      </c>
      <c r="C106" s="51">
        <v>825</v>
      </c>
      <c r="D106" s="4">
        <f t="shared" si="5"/>
        <v>0.52347715736040612</v>
      </c>
      <c r="E106" s="52">
        <v>23.646563757575848</v>
      </c>
      <c r="G106" s="51">
        <v>751</v>
      </c>
      <c r="H106" s="4">
        <f t="shared" si="6"/>
        <v>0.47652284263959394</v>
      </c>
      <c r="I106" s="52">
        <v>25.10584740346215</v>
      </c>
      <c r="K106" s="3">
        <f t="shared" si="7"/>
        <v>1.4592836458863019</v>
      </c>
      <c r="L106" s="4">
        <f t="shared" si="8"/>
        <v>5.8125249565767041E-2</v>
      </c>
      <c r="M106" s="1">
        <f t="shared" si="9"/>
        <v>1576</v>
      </c>
      <c r="N106" s="52">
        <v>24.341945748730829</v>
      </c>
    </row>
    <row r="107" spans="2:14" s="15" customFormat="1" x14ac:dyDescent="0.3">
      <c r="B107" s="15" t="s">
        <v>32</v>
      </c>
      <c r="C107" s="47">
        <v>17</v>
      </c>
      <c r="D107" s="48">
        <f t="shared" si="5"/>
        <v>0.51515151515151514</v>
      </c>
      <c r="E107" s="49">
        <v>57.686488235294121</v>
      </c>
      <c r="G107" s="47">
        <v>16</v>
      </c>
      <c r="H107" s="48">
        <f t="shared" si="6"/>
        <v>0.48484848484848486</v>
      </c>
      <c r="I107" s="49">
        <v>50.975731249999995</v>
      </c>
      <c r="K107" s="50">
        <f t="shared" si="7"/>
        <v>-6.7107569852941253</v>
      </c>
      <c r="L107" s="48">
        <f t="shared" si="8"/>
        <v>-0.13164611513629099</v>
      </c>
      <c r="M107" s="15">
        <f t="shared" si="9"/>
        <v>33</v>
      </c>
      <c r="N107" s="49">
        <v>54.43278787878787</v>
      </c>
    </row>
    <row r="108" spans="2:14" s="15" customFormat="1" x14ac:dyDescent="0.3">
      <c r="B108" s="22" t="s">
        <v>33</v>
      </c>
      <c r="C108" s="22">
        <f>SUM(C102:C103,C107)</f>
        <v>18257</v>
      </c>
      <c r="D108" s="23">
        <f t="shared" si="5"/>
        <v>0.71965785013205097</v>
      </c>
      <c r="E108" s="24">
        <v>21.77</v>
      </c>
      <c r="G108" s="22">
        <f>SUM(G102:G103,G107)</f>
        <v>7112</v>
      </c>
      <c r="H108" s="23">
        <f t="shared" si="6"/>
        <v>0.28034214986794909</v>
      </c>
      <c r="I108" s="24">
        <v>25.43</v>
      </c>
      <c r="K108" s="24">
        <f t="shared" si="7"/>
        <v>3.66</v>
      </c>
      <c r="L108" s="23">
        <f t="shared" si="8"/>
        <v>0.14392449862367285</v>
      </c>
      <c r="M108" s="22">
        <f t="shared" si="9"/>
        <v>25369</v>
      </c>
      <c r="N108" s="24">
        <v>22.79</v>
      </c>
    </row>
    <row r="110" spans="2:14" x14ac:dyDescent="0.3">
      <c r="B110" s="1" t="s">
        <v>34</v>
      </c>
    </row>
    <row r="111" spans="2:14" x14ac:dyDescent="0.3">
      <c r="B111" s="1" t="s">
        <v>35</v>
      </c>
    </row>
    <row r="112" spans="2:14" x14ac:dyDescent="0.3">
      <c r="B112" s="1" t="s">
        <v>36</v>
      </c>
    </row>
    <row r="113" spans="2:2" x14ac:dyDescent="0.3">
      <c r="B113" s="1" t="s">
        <v>37</v>
      </c>
    </row>
    <row r="114" spans="2:2" x14ac:dyDescent="0.3">
      <c r="B114" s="1" t="s">
        <v>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"/>
  <sheetViews>
    <sheetView showGridLines="0" workbookViewId="0">
      <selection activeCell="L15" sqref="L15"/>
    </sheetView>
  </sheetViews>
  <sheetFormatPr defaultColWidth="8.90625" defaultRowHeight="14" x14ac:dyDescent="0.3"/>
  <cols>
    <col min="1" max="1" width="2.36328125" style="1" customWidth="1"/>
    <col min="2" max="2" width="38.90625" style="1" bestFit="1" customWidth="1"/>
    <col min="3" max="3" width="8.90625" style="1"/>
    <col min="4" max="4" width="10" style="2" customWidth="1"/>
    <col min="5" max="5" width="13.54296875" style="2" customWidth="1"/>
    <col min="6" max="6" width="1.81640625" style="1" customWidth="1"/>
    <col min="7" max="7" width="8.90625" style="1"/>
    <col min="8" max="8" width="11" style="2" customWidth="1"/>
    <col min="9" max="9" width="12.81640625" style="2" customWidth="1"/>
    <col min="10" max="10" width="1.81640625" style="1" customWidth="1"/>
    <col min="11" max="11" width="12.36328125" style="3" customWidth="1"/>
    <col min="12" max="12" width="12.1796875" style="4" customWidth="1"/>
    <col min="13" max="13" width="9.08984375" style="1" customWidth="1"/>
    <col min="14" max="14" width="9.90625" style="2" customWidth="1"/>
    <col min="15" max="15" width="1.81640625" style="1" customWidth="1"/>
    <col min="16" max="17" width="11.54296875" style="1" customWidth="1"/>
    <col min="18" max="18" width="15.81640625" style="25" customWidth="1"/>
    <col min="19" max="16384" width="8.90625" style="1"/>
  </cols>
  <sheetData>
    <row r="1" spans="1:18" x14ac:dyDescent="0.3">
      <c r="A1" s="1" t="s">
        <v>39</v>
      </c>
    </row>
    <row r="4" spans="1:18" x14ac:dyDescent="0.3">
      <c r="B4" s="1" t="s">
        <v>42</v>
      </c>
      <c r="R4" s="26"/>
    </row>
    <row r="5" spans="1:18" s="10" customFormat="1" ht="42" x14ac:dyDescent="0.3">
      <c r="B5" s="5" t="s">
        <v>19</v>
      </c>
      <c r="C5" s="6" t="s">
        <v>43</v>
      </c>
      <c r="D5" s="6" t="s">
        <v>45</v>
      </c>
      <c r="E5" s="6" t="s">
        <v>46</v>
      </c>
      <c r="F5" s="7"/>
      <c r="G5" s="6" t="s">
        <v>16</v>
      </c>
      <c r="H5" s="6" t="s">
        <v>62</v>
      </c>
      <c r="I5" s="6" t="s">
        <v>47</v>
      </c>
      <c r="J5" s="7"/>
      <c r="K5" s="8" t="s">
        <v>26</v>
      </c>
      <c r="L5" s="9" t="s">
        <v>27</v>
      </c>
      <c r="M5" s="6" t="s">
        <v>48</v>
      </c>
      <c r="N5" s="6" t="s">
        <v>29</v>
      </c>
      <c r="P5" s="27" t="s">
        <v>49</v>
      </c>
      <c r="Q5" s="27" t="s">
        <v>51</v>
      </c>
      <c r="R5" s="28" t="s">
        <v>50</v>
      </c>
    </row>
    <row r="6" spans="1:18" x14ac:dyDescent="0.3">
      <c r="B6" s="14" t="s">
        <v>0</v>
      </c>
      <c r="C6" s="1">
        <v>144</v>
      </c>
      <c r="D6" s="4">
        <f>C6/$Q6</f>
        <v>2.3976023976023976E-2</v>
      </c>
      <c r="E6" s="3">
        <v>17.697997222222238</v>
      </c>
      <c r="G6" s="1">
        <v>4250</v>
      </c>
      <c r="H6" s="4">
        <f t="shared" ref="H6:H18" si="0">G6/$Q6</f>
        <v>0.70762570762570765</v>
      </c>
      <c r="I6" s="3">
        <v>17.793856305882457</v>
      </c>
      <c r="K6" s="3">
        <f>I6-E6</f>
        <v>9.5859083660219113E-2</v>
      </c>
      <c r="L6" s="4">
        <f>K6/I6</f>
        <v>5.3872011784499539E-3</v>
      </c>
      <c r="M6" s="1">
        <f>C6+G6</f>
        <v>4394</v>
      </c>
      <c r="N6" s="3">
        <v>17.790714815657815</v>
      </c>
      <c r="P6" s="1">
        <v>1612</v>
      </c>
      <c r="Q6" s="1">
        <f>P6+M6</f>
        <v>6006</v>
      </c>
      <c r="R6" s="26">
        <v>17.664318731269198</v>
      </c>
    </row>
    <row r="7" spans="1:18" x14ac:dyDescent="0.3">
      <c r="B7" s="14" t="s">
        <v>3</v>
      </c>
      <c r="C7" s="1">
        <v>177</v>
      </c>
      <c r="D7" s="4">
        <f t="shared" ref="D7:D18" si="1">C7/$Q7</f>
        <v>5.0803673938002294E-2</v>
      </c>
      <c r="E7" s="3">
        <v>20.765810169491509</v>
      </c>
      <c r="G7" s="1">
        <v>2553</v>
      </c>
      <c r="H7" s="4">
        <f t="shared" si="0"/>
        <v>0.73277841561423651</v>
      </c>
      <c r="I7" s="3">
        <v>22.990751743047774</v>
      </c>
      <c r="K7" s="3">
        <f t="shared" ref="K7:K18" si="2">I7-E7</f>
        <v>2.224941573556265</v>
      </c>
      <c r="L7" s="4">
        <f t="shared" ref="L7:L18" si="3">K7/I7</f>
        <v>9.6775503403409596E-2</v>
      </c>
      <c r="M7" s="1">
        <f t="shared" ref="M7:M18" si="4">C7+G7</f>
        <v>2730</v>
      </c>
      <c r="N7" s="3">
        <v>22.846497289377641</v>
      </c>
      <c r="P7" s="1">
        <v>754</v>
      </c>
      <c r="Q7" s="1">
        <f t="shared" ref="Q7:Q18" si="5">P7+M7</f>
        <v>3484</v>
      </c>
      <c r="R7" s="26">
        <v>22.707853099885323</v>
      </c>
    </row>
    <row r="8" spans="1:18" x14ac:dyDescent="0.3">
      <c r="B8" s="14" t="s">
        <v>11</v>
      </c>
      <c r="C8" s="1">
        <v>4</v>
      </c>
      <c r="D8" s="4">
        <f t="shared" si="1"/>
        <v>1.0178117048346057E-2</v>
      </c>
      <c r="E8" s="3">
        <v>17.34205</v>
      </c>
      <c r="G8" s="1">
        <v>279</v>
      </c>
      <c r="H8" s="4">
        <f t="shared" si="0"/>
        <v>0.70992366412213737</v>
      </c>
      <c r="I8" s="3">
        <v>17.414127598566292</v>
      </c>
      <c r="K8" s="3">
        <f t="shared" si="2"/>
        <v>7.2077598566291812E-2</v>
      </c>
      <c r="L8" s="4">
        <f t="shared" si="3"/>
        <v>4.1390301155382579E-3</v>
      </c>
      <c r="M8" s="1">
        <f t="shared" si="4"/>
        <v>283</v>
      </c>
      <c r="N8" s="3">
        <v>17.413108833922248</v>
      </c>
      <c r="P8" s="1">
        <v>110</v>
      </c>
      <c r="Q8" s="1">
        <f t="shared" si="5"/>
        <v>393</v>
      </c>
      <c r="R8" s="26">
        <v>17.590298218829435</v>
      </c>
    </row>
    <row r="9" spans="1:18" x14ac:dyDescent="0.3">
      <c r="B9" s="14" t="s">
        <v>5</v>
      </c>
      <c r="C9" s="1">
        <v>165</v>
      </c>
      <c r="D9" s="4">
        <f t="shared" si="1"/>
        <v>6.903765690376569E-2</v>
      </c>
      <c r="E9" s="3">
        <v>19.38739212121213</v>
      </c>
      <c r="G9" s="1">
        <v>1546</v>
      </c>
      <c r="H9" s="4">
        <f t="shared" si="0"/>
        <v>0.64686192468619241</v>
      </c>
      <c r="I9" s="3">
        <v>22.516037645536713</v>
      </c>
      <c r="K9" s="3">
        <f t="shared" si="2"/>
        <v>3.1286455243245825</v>
      </c>
      <c r="L9" s="4">
        <f t="shared" si="3"/>
        <v>0.13895186948866933</v>
      </c>
      <c r="M9" s="1">
        <f t="shared" si="4"/>
        <v>1711</v>
      </c>
      <c r="N9" s="3">
        <v>22.214327235534633</v>
      </c>
      <c r="P9" s="1">
        <v>679</v>
      </c>
      <c r="Q9" s="1">
        <f t="shared" si="5"/>
        <v>2390</v>
      </c>
      <c r="R9" s="26">
        <v>21.81826686192499</v>
      </c>
    </row>
    <row r="10" spans="1:18" x14ac:dyDescent="0.3">
      <c r="B10" s="14" t="s">
        <v>12</v>
      </c>
      <c r="C10" s="1">
        <v>10</v>
      </c>
      <c r="D10" s="4">
        <f t="shared" si="1"/>
        <v>5.2356020942408377E-2</v>
      </c>
      <c r="E10" s="3">
        <v>18.979379999999999</v>
      </c>
      <c r="G10" s="1">
        <v>135</v>
      </c>
      <c r="H10" s="4">
        <f t="shared" si="0"/>
        <v>0.70680628272251311</v>
      </c>
      <c r="I10" s="3">
        <v>19.672341481481471</v>
      </c>
      <c r="K10" s="3">
        <f t="shared" si="2"/>
        <v>0.69296148148147196</v>
      </c>
      <c r="L10" s="4">
        <f t="shared" si="3"/>
        <v>3.5225165348710029E-2</v>
      </c>
      <c r="M10" s="1">
        <f t="shared" si="4"/>
        <v>145</v>
      </c>
      <c r="N10" s="3">
        <v>19.624551034482746</v>
      </c>
      <c r="P10" s="1">
        <v>46</v>
      </c>
      <c r="Q10" s="1">
        <f t="shared" si="5"/>
        <v>191</v>
      </c>
      <c r="R10" s="26">
        <v>19.353437696335071</v>
      </c>
    </row>
    <row r="11" spans="1:18" x14ac:dyDescent="0.3">
      <c r="B11" s="14" t="s">
        <v>1</v>
      </c>
      <c r="C11" s="1">
        <v>1304</v>
      </c>
      <c r="D11" s="4">
        <f t="shared" si="1"/>
        <v>6.9273268168295793E-2</v>
      </c>
      <c r="E11" s="3">
        <v>17.633829677914317</v>
      </c>
      <c r="G11" s="1">
        <v>13254</v>
      </c>
      <c r="H11" s="4">
        <f t="shared" si="0"/>
        <v>0.70410114747131325</v>
      </c>
      <c r="I11" s="3">
        <v>20.744124890598556</v>
      </c>
      <c r="K11" s="3">
        <f t="shared" si="2"/>
        <v>3.1102952126842389</v>
      </c>
      <c r="L11" s="4">
        <f t="shared" si="3"/>
        <v>0.14993619779515768</v>
      </c>
      <c r="M11" s="1">
        <f t="shared" si="4"/>
        <v>14558</v>
      </c>
      <c r="N11" s="3">
        <v>20.465527215276378</v>
      </c>
      <c r="P11" s="1">
        <v>4266</v>
      </c>
      <c r="Q11" s="1">
        <f t="shared" si="5"/>
        <v>18824</v>
      </c>
      <c r="R11" s="26">
        <v>20.169595245430955</v>
      </c>
    </row>
    <row r="12" spans="1:18" x14ac:dyDescent="0.3">
      <c r="B12" s="14" t="s">
        <v>6</v>
      </c>
      <c r="C12" s="1">
        <v>111</v>
      </c>
      <c r="D12" s="4">
        <f t="shared" si="1"/>
        <v>5.7128152341739576E-2</v>
      </c>
      <c r="E12" s="3">
        <v>24.373988288288281</v>
      </c>
      <c r="G12" s="1">
        <v>1361</v>
      </c>
      <c r="H12" s="4">
        <f t="shared" si="0"/>
        <v>0.70046320123520334</v>
      </c>
      <c r="I12" s="3">
        <v>26.138051285819209</v>
      </c>
      <c r="K12" s="3">
        <f t="shared" si="2"/>
        <v>1.7640629975309281</v>
      </c>
      <c r="L12" s="4">
        <f t="shared" si="3"/>
        <v>6.7490226346292037E-2</v>
      </c>
      <c r="M12" s="1">
        <f t="shared" si="4"/>
        <v>1472</v>
      </c>
      <c r="N12" s="3">
        <v>26.005027513586921</v>
      </c>
      <c r="P12" s="1">
        <v>471</v>
      </c>
      <c r="Q12" s="1">
        <f t="shared" si="5"/>
        <v>1943</v>
      </c>
      <c r="R12" s="26">
        <v>25.554800874935967</v>
      </c>
    </row>
    <row r="13" spans="1:18" x14ac:dyDescent="0.3">
      <c r="B13" s="14" t="s">
        <v>13</v>
      </c>
      <c r="C13" s="1">
        <v>13</v>
      </c>
      <c r="D13" s="4">
        <f t="shared" si="1"/>
        <v>4.3478260869565216E-2</v>
      </c>
      <c r="E13" s="3">
        <v>23.266646153846157</v>
      </c>
      <c r="G13" s="1">
        <v>211</v>
      </c>
      <c r="H13" s="4">
        <f t="shared" si="0"/>
        <v>0.70568561872909696</v>
      </c>
      <c r="I13" s="3">
        <v>24.97739999999996</v>
      </c>
      <c r="K13" s="3">
        <f t="shared" si="2"/>
        <v>1.7107538461538034</v>
      </c>
      <c r="L13" s="4">
        <f t="shared" si="3"/>
        <v>6.8492070678045205E-2</v>
      </c>
      <c r="M13" s="1">
        <f t="shared" si="4"/>
        <v>224</v>
      </c>
      <c r="N13" s="3">
        <v>24.878115178571392</v>
      </c>
      <c r="P13" s="1">
        <v>75</v>
      </c>
      <c r="Q13" s="1">
        <f t="shared" si="5"/>
        <v>299</v>
      </c>
      <c r="R13" s="26">
        <v>24.865129765886248</v>
      </c>
    </row>
    <row r="14" spans="1:18" x14ac:dyDescent="0.3">
      <c r="B14" s="14" t="s">
        <v>2</v>
      </c>
      <c r="C14" s="1">
        <v>215</v>
      </c>
      <c r="D14" s="4">
        <f t="shared" si="1"/>
        <v>4.8119964189794091E-2</v>
      </c>
      <c r="E14" s="3">
        <v>13.594773953488369</v>
      </c>
      <c r="G14" s="1">
        <v>2688</v>
      </c>
      <c r="H14" s="4">
        <f t="shared" si="0"/>
        <v>0.60161145926589077</v>
      </c>
      <c r="I14" s="3">
        <v>14.892997879464035</v>
      </c>
      <c r="K14" s="3">
        <f t="shared" si="2"/>
        <v>1.298223925975666</v>
      </c>
      <c r="L14" s="4">
        <f t="shared" si="3"/>
        <v>8.7170087344589489E-2</v>
      </c>
      <c r="M14" s="1">
        <f t="shared" si="4"/>
        <v>2903</v>
      </c>
      <c r="N14" s="3">
        <v>14.796849707199218</v>
      </c>
      <c r="P14" s="1">
        <v>1565</v>
      </c>
      <c r="Q14" s="1">
        <f t="shared" si="5"/>
        <v>4468</v>
      </c>
      <c r="R14" s="26">
        <v>14.723790510295872</v>
      </c>
    </row>
    <row r="15" spans="1:18" x14ac:dyDescent="0.3">
      <c r="B15" s="11" t="s">
        <v>30</v>
      </c>
      <c r="C15" s="11">
        <f>SUM(C6:C14)</f>
        <v>2143</v>
      </c>
      <c r="D15" s="12">
        <f t="shared" si="1"/>
        <v>5.6397705142375916E-2</v>
      </c>
      <c r="E15" s="13">
        <v>17.171781547924169</v>
      </c>
      <c r="G15" s="11">
        <f>SUM(G6:G14)</f>
        <v>26277</v>
      </c>
      <c r="H15" s="12">
        <f t="shared" si="0"/>
        <v>0.69153639665245537</v>
      </c>
      <c r="I15" s="13">
        <v>19.168078024662801</v>
      </c>
      <c r="K15" s="13">
        <f t="shared" si="2"/>
        <v>1.9962964767386318</v>
      </c>
      <c r="L15" s="12">
        <f t="shared" si="3"/>
        <v>0.10414692981581548</v>
      </c>
      <c r="M15" s="11">
        <f t="shared" si="4"/>
        <v>28420</v>
      </c>
      <c r="N15" s="13">
        <v>13.594773953488369</v>
      </c>
      <c r="P15" s="29">
        <f>SUM(P6:P14)</f>
        <v>9578</v>
      </c>
      <c r="Q15" s="29">
        <f t="shared" si="5"/>
        <v>37998</v>
      </c>
      <c r="R15" s="30">
        <v>18.674418733265803</v>
      </c>
    </row>
    <row r="16" spans="1:18" x14ac:dyDescent="0.3">
      <c r="B16" s="14" t="s">
        <v>31</v>
      </c>
      <c r="C16" s="1">
        <v>744</v>
      </c>
      <c r="D16" s="4">
        <f t="shared" si="1"/>
        <v>0.17858857417186749</v>
      </c>
      <c r="E16" s="3">
        <v>37.354234005376277</v>
      </c>
      <c r="G16" s="1">
        <v>2238</v>
      </c>
      <c r="H16" s="4">
        <f t="shared" si="0"/>
        <v>0.53720595295247242</v>
      </c>
      <c r="I16" s="3">
        <v>44.043250446827173</v>
      </c>
      <c r="K16" s="3">
        <f t="shared" si="2"/>
        <v>6.6890164414508959</v>
      </c>
      <c r="L16" s="4">
        <f t="shared" si="3"/>
        <v>0.15187381434361788</v>
      </c>
      <c r="M16" s="1">
        <f t="shared" si="4"/>
        <v>2982</v>
      </c>
      <c r="N16" s="3">
        <v>42.374361032863568</v>
      </c>
      <c r="P16" s="1">
        <v>1184</v>
      </c>
      <c r="Q16" s="1">
        <f t="shared" si="5"/>
        <v>4166</v>
      </c>
      <c r="R16" s="26">
        <v>43.504460585693792</v>
      </c>
    </row>
    <row r="17" spans="2:18" x14ac:dyDescent="0.3">
      <c r="B17" s="14" t="s">
        <v>32</v>
      </c>
      <c r="C17" s="1">
        <v>0</v>
      </c>
      <c r="D17" s="4">
        <f t="shared" si="1"/>
        <v>0</v>
      </c>
      <c r="E17" s="3" t="s">
        <v>41</v>
      </c>
      <c r="G17" s="1">
        <v>27</v>
      </c>
      <c r="H17" s="4">
        <f t="shared" si="0"/>
        <v>0.69230769230769229</v>
      </c>
      <c r="I17" s="3">
        <v>56.065422222222224</v>
      </c>
      <c r="K17" s="3" t="s">
        <v>41</v>
      </c>
      <c r="L17" s="4" t="s">
        <v>41</v>
      </c>
      <c r="M17" s="1">
        <f t="shared" si="4"/>
        <v>27</v>
      </c>
      <c r="N17" s="3">
        <v>56.065422222222224</v>
      </c>
      <c r="P17" s="1">
        <v>12</v>
      </c>
      <c r="Q17" s="1">
        <f t="shared" si="5"/>
        <v>39</v>
      </c>
      <c r="R17" s="26">
        <v>53.784779487179492</v>
      </c>
    </row>
    <row r="18" spans="2:18" x14ac:dyDescent="0.3">
      <c r="B18" s="11" t="s">
        <v>33</v>
      </c>
      <c r="C18" s="11">
        <f>SUM(C15:C17)</f>
        <v>2887</v>
      </c>
      <c r="D18" s="12">
        <f t="shared" si="1"/>
        <v>6.8407459185365962E-2</v>
      </c>
      <c r="E18" s="13">
        <v>22.999328437824861</v>
      </c>
      <c r="G18" s="11">
        <f>SUM(G15:G17)</f>
        <v>28542</v>
      </c>
      <c r="H18" s="12">
        <f t="shared" si="0"/>
        <v>0.67630263251427625</v>
      </c>
      <c r="I18" s="13">
        <v>22.161904214839247</v>
      </c>
      <c r="K18" s="13">
        <f t="shared" si="2"/>
        <v>-0.83742422298561436</v>
      </c>
      <c r="L18" s="12">
        <f t="shared" si="3"/>
        <v>-3.7786654741738701E-2</v>
      </c>
      <c r="M18" s="11">
        <f t="shared" si="4"/>
        <v>31429</v>
      </c>
      <c r="N18" s="13">
        <v>22.23882819370461</v>
      </c>
      <c r="P18" s="29">
        <f>SUM(P15:P17)</f>
        <v>10774</v>
      </c>
      <c r="Q18" s="29">
        <f t="shared" si="5"/>
        <v>42203</v>
      </c>
      <c r="R18" s="30">
        <v>21.802513161314963</v>
      </c>
    </row>
    <row r="19" spans="2:18" x14ac:dyDescent="0.3">
      <c r="C19" s="31"/>
      <c r="E19" s="26"/>
      <c r="G19" s="31"/>
      <c r="I19" s="26"/>
    </row>
    <row r="20" spans="2:18" x14ac:dyDescent="0.3">
      <c r="B20" s="1" t="s">
        <v>36</v>
      </c>
    </row>
    <row r="21" spans="2:18" x14ac:dyDescent="0.3">
      <c r="B21" s="1" t="s">
        <v>37</v>
      </c>
    </row>
    <row r="22" spans="2:18" x14ac:dyDescent="0.3">
      <c r="B22" s="1" t="s">
        <v>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4"/>
  <sheetViews>
    <sheetView showGridLines="0" zoomScale="90" zoomScaleNormal="90" workbookViewId="0">
      <selection activeCell="D16" sqref="D16:D17"/>
    </sheetView>
  </sheetViews>
  <sheetFormatPr defaultColWidth="8.90625" defaultRowHeight="14" x14ac:dyDescent="0.3"/>
  <cols>
    <col min="1" max="1" width="2.36328125" style="1" customWidth="1"/>
    <col min="2" max="2" width="38.90625" style="1" bestFit="1" customWidth="1"/>
    <col min="3" max="3" width="11.54296875" style="1" customWidth="1"/>
    <col min="4" max="4" width="10.1796875" style="2" customWidth="1"/>
    <col min="5" max="5" width="13.54296875" style="2" customWidth="1"/>
    <col min="6" max="6" width="1.81640625" style="1" customWidth="1"/>
    <col min="7" max="7" width="11.90625" style="1" customWidth="1"/>
    <col min="8" max="8" width="8.90625" style="2" customWidth="1"/>
    <col min="9" max="9" width="12.81640625" style="2" customWidth="1"/>
    <col min="10" max="10" width="1.81640625" style="1" customWidth="1"/>
    <col min="11" max="11" width="12.36328125" style="3" customWidth="1"/>
    <col min="12" max="12" width="12.1796875" style="4" customWidth="1"/>
    <col min="13" max="13" width="10.6328125" style="1" customWidth="1"/>
    <col min="14" max="14" width="9.90625" style="2" customWidth="1"/>
    <col min="15" max="15" width="1.81640625" style="1" customWidth="1"/>
    <col min="16" max="16" width="11.54296875" style="1" customWidth="1"/>
    <col min="17" max="17" width="10.81640625" style="1" customWidth="1"/>
    <col min="18" max="18" width="15.81640625" style="25" customWidth="1"/>
    <col min="19" max="16384" width="8.90625" style="1"/>
  </cols>
  <sheetData>
    <row r="1" spans="1:18" x14ac:dyDescent="0.3">
      <c r="A1" s="1" t="s">
        <v>39</v>
      </c>
    </row>
    <row r="4" spans="1:18" x14ac:dyDescent="0.3">
      <c r="B4" s="1" t="s">
        <v>44</v>
      </c>
      <c r="R4" s="26"/>
    </row>
    <row r="5" spans="1:18" s="10" customFormat="1" ht="42" x14ac:dyDescent="0.3">
      <c r="B5" s="5" t="s">
        <v>19</v>
      </c>
      <c r="C5" s="6" t="s">
        <v>53</v>
      </c>
      <c r="D5" s="6" t="s">
        <v>58</v>
      </c>
      <c r="E5" s="6" t="s">
        <v>59</v>
      </c>
      <c r="F5" s="7"/>
      <c r="G5" s="6" t="s">
        <v>54</v>
      </c>
      <c r="H5" s="6" t="s">
        <v>60</v>
      </c>
      <c r="I5" s="6" t="s">
        <v>61</v>
      </c>
      <c r="J5" s="7"/>
      <c r="K5" s="8" t="s">
        <v>26</v>
      </c>
      <c r="L5" s="9" t="s">
        <v>27</v>
      </c>
      <c r="M5" s="6" t="s">
        <v>57</v>
      </c>
      <c r="N5" s="6" t="s">
        <v>29</v>
      </c>
      <c r="P5" s="27" t="s">
        <v>49</v>
      </c>
      <c r="Q5" s="27" t="s">
        <v>51</v>
      </c>
      <c r="R5" s="28" t="s">
        <v>50</v>
      </c>
    </row>
    <row r="6" spans="1:18" x14ac:dyDescent="0.3">
      <c r="B6" s="14" t="s">
        <v>0</v>
      </c>
      <c r="C6" s="1">
        <v>113</v>
      </c>
      <c r="D6" s="4">
        <f>C6/(C6+G6)</f>
        <v>4.3361473522640061E-2</v>
      </c>
      <c r="E6" s="3">
        <v>16.903488495575242</v>
      </c>
      <c r="G6" s="1">
        <v>2493</v>
      </c>
      <c r="H6" s="4">
        <f>G6/(G6+C6)</f>
        <v>0.95663852647735992</v>
      </c>
      <c r="I6" s="3">
        <v>16.993860770156452</v>
      </c>
      <c r="K6" s="3">
        <f>I6-E6</f>
        <v>9.0372274581209666E-2</v>
      </c>
      <c r="L6" s="4">
        <f>K6/I6</f>
        <v>5.3179366244965219E-3</v>
      </c>
      <c r="M6" s="1">
        <f>C6+G6</f>
        <v>2606</v>
      </c>
      <c r="N6" s="3">
        <v>16.989942095165016</v>
      </c>
      <c r="P6" s="1">
        <v>3400</v>
      </c>
      <c r="Q6" s="1">
        <f>P6+M6</f>
        <v>6006</v>
      </c>
      <c r="R6" s="26">
        <v>17.664318731268999</v>
      </c>
    </row>
    <row r="7" spans="1:18" x14ac:dyDescent="0.3">
      <c r="B7" s="14" t="s">
        <v>3</v>
      </c>
      <c r="C7" s="1">
        <v>47</v>
      </c>
      <c r="D7" s="4">
        <f t="shared" ref="D7:D18" si="0">C7/(C7+G7)</f>
        <v>2.8330319469559977E-2</v>
      </c>
      <c r="E7" s="3">
        <v>21.873340425531907</v>
      </c>
      <c r="G7" s="1">
        <v>1612</v>
      </c>
      <c r="H7" s="4">
        <f t="shared" ref="H7:H18" si="1">G7/(G7+C7)</f>
        <v>0.97166968053044001</v>
      </c>
      <c r="I7" s="3">
        <v>21.531192369727055</v>
      </c>
      <c r="K7" s="3">
        <f t="shared" ref="K7:K18" si="2">I7-E7</f>
        <v>-0.34214805580485219</v>
      </c>
      <c r="L7" s="4">
        <f t="shared" ref="L7:L18" si="3">K7/I7</f>
        <v>-1.5890808550199653E-2</v>
      </c>
      <c r="M7" s="1">
        <f t="shared" ref="M7:M18" si="4">C7+G7</f>
        <v>1659</v>
      </c>
      <c r="N7" s="3">
        <v>21.540885533453896</v>
      </c>
      <c r="P7" s="1">
        <v>1825</v>
      </c>
      <c r="Q7" s="1">
        <f t="shared" ref="Q7:Q18" si="5">P7+M7</f>
        <v>3484</v>
      </c>
      <c r="R7" s="26">
        <v>22.707853099885259</v>
      </c>
    </row>
    <row r="8" spans="1:18" x14ac:dyDescent="0.3">
      <c r="B8" s="14" t="s">
        <v>11</v>
      </c>
      <c r="C8" s="1">
        <v>4</v>
      </c>
      <c r="D8" s="4">
        <f t="shared" si="0"/>
        <v>2.4844720496894408E-2</v>
      </c>
      <c r="E8" s="3">
        <v>18.72195</v>
      </c>
      <c r="G8" s="1">
        <v>157</v>
      </c>
      <c r="H8" s="4">
        <f t="shared" si="1"/>
        <v>0.97515527950310554</v>
      </c>
      <c r="I8" s="3">
        <v>16.494456050955428</v>
      </c>
      <c r="K8" s="3">
        <f t="shared" si="2"/>
        <v>-2.2274939490445718</v>
      </c>
      <c r="L8" s="4">
        <f t="shared" si="3"/>
        <v>-0.1350450079810632</v>
      </c>
      <c r="M8" s="1">
        <f t="shared" si="4"/>
        <v>161</v>
      </c>
      <c r="N8" s="3">
        <v>16.549797515527963</v>
      </c>
      <c r="P8" s="1">
        <v>232</v>
      </c>
      <c r="Q8" s="1">
        <f t="shared" si="5"/>
        <v>393</v>
      </c>
      <c r="R8" s="26">
        <v>17.590298218829471</v>
      </c>
    </row>
    <row r="9" spans="1:18" x14ac:dyDescent="0.3">
      <c r="B9" s="14" t="s">
        <v>5</v>
      </c>
      <c r="C9" s="1">
        <v>37</v>
      </c>
      <c r="D9" s="4">
        <f t="shared" si="0"/>
        <v>3.6561264822134384E-2</v>
      </c>
      <c r="E9" s="3">
        <v>19.917421621621621</v>
      </c>
      <c r="G9" s="1">
        <v>975</v>
      </c>
      <c r="H9" s="4">
        <f t="shared" si="1"/>
        <v>0.9634387351778656</v>
      </c>
      <c r="I9" s="3">
        <v>21.112970769230742</v>
      </c>
      <c r="K9" s="3">
        <f t="shared" si="2"/>
        <v>1.1955491476091211</v>
      </c>
      <c r="L9" s="4">
        <f t="shared" si="3"/>
        <v>5.6626287256148246E-2</v>
      </c>
      <c r="M9" s="1">
        <f t="shared" si="4"/>
        <v>1012</v>
      </c>
      <c r="N9" s="3">
        <v>21.069259980237128</v>
      </c>
      <c r="P9" s="1">
        <v>1378</v>
      </c>
      <c r="Q9" s="1">
        <f t="shared" si="5"/>
        <v>2390</v>
      </c>
      <c r="R9" s="26">
        <v>21.818266861925043</v>
      </c>
    </row>
    <row r="10" spans="1:18" x14ac:dyDescent="0.3">
      <c r="B10" s="14" t="s">
        <v>12</v>
      </c>
      <c r="C10" s="1">
        <v>2</v>
      </c>
      <c r="D10" s="4">
        <f t="shared" si="0"/>
        <v>1.7241379310344827E-2</v>
      </c>
      <c r="E10" s="3">
        <v>15.4468</v>
      </c>
      <c r="G10" s="1">
        <v>114</v>
      </c>
      <c r="H10" s="4">
        <f t="shared" si="1"/>
        <v>0.98275862068965514</v>
      </c>
      <c r="I10" s="3">
        <v>19.457531578947375</v>
      </c>
      <c r="K10" s="3">
        <f t="shared" si="2"/>
        <v>4.0107315789473752</v>
      </c>
      <c r="L10" s="4">
        <f t="shared" si="3"/>
        <v>0.20612746085875042</v>
      </c>
      <c r="M10" s="1">
        <f t="shared" si="4"/>
        <v>116</v>
      </c>
      <c r="N10" s="3">
        <v>19.388381034482762</v>
      </c>
      <c r="P10" s="1">
        <v>75</v>
      </c>
      <c r="Q10" s="1">
        <f t="shared" si="5"/>
        <v>191</v>
      </c>
      <c r="R10" s="26">
        <v>19.353437696335067</v>
      </c>
    </row>
    <row r="11" spans="1:18" x14ac:dyDescent="0.3">
      <c r="B11" s="14" t="s">
        <v>1</v>
      </c>
      <c r="C11" s="1">
        <v>139</v>
      </c>
      <c r="D11" s="4">
        <f t="shared" si="0"/>
        <v>1.3306528814857362E-2</v>
      </c>
      <c r="E11" s="3">
        <v>20.502289208633115</v>
      </c>
      <c r="G11" s="1">
        <v>10307</v>
      </c>
      <c r="H11" s="4">
        <f t="shared" si="1"/>
        <v>0.98669347118514261</v>
      </c>
      <c r="I11" s="3">
        <v>19.731239846706696</v>
      </c>
      <c r="K11" s="3">
        <f t="shared" si="2"/>
        <v>-0.77104936192641915</v>
      </c>
      <c r="L11" s="4">
        <f t="shared" si="3"/>
        <v>-3.9077593091805307E-2</v>
      </c>
      <c r="M11" s="1">
        <f t="shared" si="4"/>
        <v>10446</v>
      </c>
      <c r="N11" s="3">
        <v>19.741499837258846</v>
      </c>
      <c r="P11" s="1">
        <v>8378</v>
      </c>
      <c r="Q11" s="1">
        <f t="shared" si="5"/>
        <v>18824</v>
      </c>
      <c r="R11" s="26">
        <v>20.169595245432312</v>
      </c>
    </row>
    <row r="12" spans="1:18" x14ac:dyDescent="0.3">
      <c r="B12" s="14" t="s">
        <v>6</v>
      </c>
      <c r="C12" s="1">
        <v>31</v>
      </c>
      <c r="D12" s="4">
        <f t="shared" si="0"/>
        <v>2.9807692307692309E-2</v>
      </c>
      <c r="E12" s="3">
        <v>22.437974193548385</v>
      </c>
      <c r="G12" s="1">
        <v>1009</v>
      </c>
      <c r="H12" s="4">
        <f t="shared" si="1"/>
        <v>0.97019230769230769</v>
      </c>
      <c r="I12" s="3">
        <v>24.779633002973206</v>
      </c>
      <c r="K12" s="3">
        <f t="shared" si="2"/>
        <v>2.3416588094248212</v>
      </c>
      <c r="L12" s="4">
        <f t="shared" si="3"/>
        <v>9.4499333753000098E-2</v>
      </c>
      <c r="M12" s="1">
        <f t="shared" si="4"/>
        <v>1040</v>
      </c>
      <c r="N12" s="3">
        <v>24.709833557692274</v>
      </c>
      <c r="P12" s="1">
        <v>903</v>
      </c>
      <c r="Q12" s="1">
        <f t="shared" si="5"/>
        <v>1943</v>
      </c>
      <c r="R12" s="26">
        <v>25.554800874935793</v>
      </c>
    </row>
    <row r="13" spans="1:18" x14ac:dyDescent="0.3">
      <c r="B13" s="14" t="s">
        <v>13</v>
      </c>
      <c r="C13" s="1">
        <v>13</v>
      </c>
      <c r="D13" s="4">
        <f t="shared" si="0"/>
        <v>9.154929577464789E-2</v>
      </c>
      <c r="E13" s="3">
        <v>23.019730769230765</v>
      </c>
      <c r="G13" s="1">
        <v>129</v>
      </c>
      <c r="H13" s="4">
        <f t="shared" si="1"/>
        <v>0.90845070422535212</v>
      </c>
      <c r="I13" s="3">
        <v>23.894917054263576</v>
      </c>
      <c r="K13" s="3">
        <f t="shared" si="2"/>
        <v>0.87518628503281093</v>
      </c>
      <c r="L13" s="4">
        <f t="shared" si="3"/>
        <v>3.6626462567136267E-2</v>
      </c>
      <c r="M13" s="1">
        <f t="shared" si="4"/>
        <v>142</v>
      </c>
      <c r="N13" s="3">
        <v>23.814794366197194</v>
      </c>
      <c r="P13" s="1">
        <v>157</v>
      </c>
      <c r="Q13" s="1">
        <f t="shared" si="5"/>
        <v>299</v>
      </c>
      <c r="R13" s="26">
        <v>24.865129765886262</v>
      </c>
    </row>
    <row r="14" spans="1:18" x14ac:dyDescent="0.3">
      <c r="B14" s="14" t="s">
        <v>2</v>
      </c>
      <c r="C14" s="1">
        <v>42</v>
      </c>
      <c r="D14" s="4">
        <f t="shared" si="0"/>
        <v>2.2838499184339316E-2</v>
      </c>
      <c r="E14" s="3">
        <v>13.432297619047622</v>
      </c>
      <c r="G14" s="1">
        <v>1797</v>
      </c>
      <c r="H14" s="4">
        <f t="shared" si="1"/>
        <v>0.97716150081566067</v>
      </c>
      <c r="I14" s="3">
        <v>14.502588536449462</v>
      </c>
      <c r="K14" s="3">
        <f t="shared" si="2"/>
        <v>1.0702909174018398</v>
      </c>
      <c r="L14" s="4">
        <f t="shared" si="3"/>
        <v>7.3799991960874417E-2</v>
      </c>
      <c r="M14" s="1">
        <f t="shared" si="4"/>
        <v>1839</v>
      </c>
      <c r="N14" s="3">
        <v>14.478144698205375</v>
      </c>
      <c r="P14" s="1">
        <v>2629</v>
      </c>
      <c r="Q14" s="1">
        <f t="shared" si="5"/>
        <v>4468</v>
      </c>
      <c r="R14" s="26">
        <v>14.723790510296471</v>
      </c>
    </row>
    <row r="15" spans="1:18" x14ac:dyDescent="0.3">
      <c r="B15" s="11" t="s">
        <v>30</v>
      </c>
      <c r="C15" s="11">
        <f>SUM(C6:C14)</f>
        <v>428</v>
      </c>
      <c r="D15" s="12">
        <f t="shared" si="0"/>
        <v>2.2501445770464222E-2</v>
      </c>
      <c r="E15" s="13">
        <v>19.134756074766361</v>
      </c>
      <c r="G15" s="11">
        <f>SUM(G6:G14)</f>
        <v>18593</v>
      </c>
      <c r="H15" s="12">
        <f t="shared" si="1"/>
        <v>0.9774985542295358</v>
      </c>
      <c r="I15" s="13">
        <v>19.361213704082477</v>
      </c>
      <c r="K15" s="13">
        <f t="shared" si="2"/>
        <v>0.22645762931611557</v>
      </c>
      <c r="L15" s="12">
        <f t="shared" si="3"/>
        <v>1.1696458330417842E-2</v>
      </c>
      <c r="M15" s="11">
        <f t="shared" si="4"/>
        <v>19021</v>
      </c>
      <c r="N15" s="13">
        <v>19.356118080017115</v>
      </c>
      <c r="P15" s="29">
        <f>SUM(P6:P14)</f>
        <v>18977</v>
      </c>
      <c r="Q15" s="29">
        <f t="shared" si="5"/>
        <v>37998</v>
      </c>
      <c r="R15" s="30">
        <v>19.751229509448532</v>
      </c>
    </row>
    <row r="16" spans="1:18" x14ac:dyDescent="0.3">
      <c r="B16" s="14" t="s">
        <v>31</v>
      </c>
      <c r="C16" s="1">
        <v>19</v>
      </c>
      <c r="D16" s="4">
        <f t="shared" si="0"/>
        <v>1.0526315789473684E-2</v>
      </c>
      <c r="E16" s="3">
        <v>40.789036842105261</v>
      </c>
      <c r="G16" s="1">
        <v>1786</v>
      </c>
      <c r="H16" s="4">
        <f t="shared" si="1"/>
        <v>0.98947368421052628</v>
      </c>
      <c r="I16" s="3">
        <v>43.79063292273203</v>
      </c>
      <c r="K16" s="3">
        <f t="shared" si="2"/>
        <v>3.0015960806267685</v>
      </c>
      <c r="L16" s="4">
        <f t="shared" si="3"/>
        <v>6.8544249769649221E-2</v>
      </c>
      <c r="M16" s="1">
        <f t="shared" si="4"/>
        <v>1805</v>
      </c>
      <c r="N16" s="3">
        <v>43.759037174514901</v>
      </c>
      <c r="P16" s="1">
        <v>2361</v>
      </c>
      <c r="Q16" s="1">
        <f t="shared" si="5"/>
        <v>4166</v>
      </c>
      <c r="R16" s="26">
        <v>43.504460585693181</v>
      </c>
    </row>
    <row r="17" spans="2:18" x14ac:dyDescent="0.3">
      <c r="B17" s="14" t="s">
        <v>32</v>
      </c>
      <c r="C17" s="1">
        <v>1</v>
      </c>
      <c r="D17" s="4">
        <f t="shared" si="0"/>
        <v>5.8823529411764705E-2</v>
      </c>
      <c r="E17" s="3">
        <v>58.912999999999997</v>
      </c>
      <c r="G17" s="1">
        <v>16</v>
      </c>
      <c r="H17" s="4">
        <f t="shared" si="1"/>
        <v>0.94117647058823528</v>
      </c>
      <c r="I17" s="3">
        <v>59.005143749999995</v>
      </c>
      <c r="K17" s="3">
        <f t="shared" ref="K17" si="6">I17-E17</f>
        <v>9.2143749999998192E-2</v>
      </c>
      <c r="L17" s="4">
        <f t="shared" ref="L17" si="7">K17/I17</f>
        <v>1.5616223289007445E-3</v>
      </c>
      <c r="M17" s="1">
        <f t="shared" si="4"/>
        <v>17</v>
      </c>
      <c r="N17" s="3">
        <v>58.99972352941176</v>
      </c>
      <c r="P17" s="1">
        <v>22</v>
      </c>
      <c r="Q17" s="1">
        <f t="shared" si="5"/>
        <v>39</v>
      </c>
      <c r="R17" s="26">
        <v>53.784779487179478</v>
      </c>
    </row>
    <row r="18" spans="2:18" x14ac:dyDescent="0.3">
      <c r="B18" s="11" t="s">
        <v>33</v>
      </c>
      <c r="C18" s="11">
        <f>SUM(C15:C17)</f>
        <v>448</v>
      </c>
      <c r="D18" s="12">
        <f t="shared" si="0"/>
        <v>2.1494026771577988E-2</v>
      </c>
      <c r="E18" s="13">
        <v>20.141920312499959</v>
      </c>
      <c r="G18" s="11">
        <f>SUM(G15:G17)</f>
        <v>20395</v>
      </c>
      <c r="H18" s="12">
        <f t="shared" si="1"/>
        <v>0.97850597322842203</v>
      </c>
      <c r="I18" s="13">
        <v>21.53161064476388</v>
      </c>
      <c r="K18" s="13">
        <f t="shared" si="2"/>
        <v>1.3896903322639211</v>
      </c>
      <c r="L18" s="12">
        <f t="shared" si="3"/>
        <v>6.4541866151655969E-2</v>
      </c>
      <c r="M18" s="11">
        <f t="shared" si="4"/>
        <v>20843</v>
      </c>
      <c r="N18" s="13">
        <v>21.501740603560187</v>
      </c>
      <c r="P18" s="29">
        <f>SUM(P15:P17)</f>
        <v>21360</v>
      </c>
      <c r="Q18" s="29">
        <f t="shared" si="5"/>
        <v>42203</v>
      </c>
      <c r="R18" s="30">
        <v>22.127441369097532</v>
      </c>
    </row>
    <row r="19" spans="2:18" x14ac:dyDescent="0.3">
      <c r="C19" s="31"/>
      <c r="E19" s="26"/>
      <c r="G19" s="31"/>
      <c r="I19" s="26"/>
    </row>
    <row r="20" spans="2:18" x14ac:dyDescent="0.3">
      <c r="B20" s="1" t="s">
        <v>55</v>
      </c>
      <c r="C20" s="31"/>
      <c r="E20" s="26"/>
      <c r="G20" s="31"/>
      <c r="I20" s="26"/>
    </row>
    <row r="21" spans="2:18" x14ac:dyDescent="0.3">
      <c r="B21" s="1" t="s">
        <v>56</v>
      </c>
      <c r="C21" s="31"/>
      <c r="E21" s="26"/>
      <c r="G21" s="31"/>
      <c r="I21" s="26"/>
    </row>
    <row r="22" spans="2:18" x14ac:dyDescent="0.3">
      <c r="B22" s="1" t="s">
        <v>36</v>
      </c>
    </row>
    <row r="23" spans="2:18" x14ac:dyDescent="0.3">
      <c r="B23" s="1" t="s">
        <v>37</v>
      </c>
    </row>
    <row r="24" spans="2:18" x14ac:dyDescent="0.3">
      <c r="B24" s="1" t="s">
        <v>63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J22"/>
  <sheetViews>
    <sheetView showGridLines="0" workbookViewId="0">
      <selection activeCell="N5" sqref="N5"/>
    </sheetView>
  </sheetViews>
  <sheetFormatPr defaultRowHeight="14.5" x14ac:dyDescent="0.35"/>
  <cols>
    <col min="3" max="3" width="25.453125" bestFit="1" customWidth="1"/>
    <col min="4" max="4" width="12.6328125" style="40" customWidth="1"/>
    <col min="5" max="5" width="11.81640625" style="40" customWidth="1"/>
    <col min="6" max="6" width="3.1796875" style="45" customWidth="1"/>
    <col min="7" max="7" width="10.54296875" style="34" customWidth="1"/>
    <col min="8" max="8" width="9.6328125" style="34" customWidth="1"/>
    <col min="9" max="9" width="2.81640625" style="45" customWidth="1"/>
    <col min="10" max="10" width="8.90625" style="34"/>
  </cols>
  <sheetData>
    <row r="2" spans="3:10" x14ac:dyDescent="0.35">
      <c r="C2" s="43" t="s">
        <v>69</v>
      </c>
    </row>
    <row r="3" spans="3:10" ht="15" thickBot="1" x14ac:dyDescent="0.4">
      <c r="C3" s="54" t="s">
        <v>17</v>
      </c>
      <c r="D3" s="55" t="s">
        <v>66</v>
      </c>
      <c r="E3" s="55"/>
      <c r="F3" s="46"/>
      <c r="G3" s="55" t="s">
        <v>67</v>
      </c>
      <c r="H3" s="55"/>
      <c r="I3" s="46"/>
      <c r="J3" s="56" t="s">
        <v>40</v>
      </c>
    </row>
    <row r="4" spans="3:10" s="32" customFormat="1" x14ac:dyDescent="0.35">
      <c r="C4" s="54"/>
      <c r="D4" s="33" t="s">
        <v>65</v>
      </c>
      <c r="E4" s="33" t="s">
        <v>64</v>
      </c>
      <c r="F4" s="46"/>
      <c r="G4" s="33" t="s">
        <v>65</v>
      </c>
      <c r="H4" s="33" t="s">
        <v>64</v>
      </c>
      <c r="I4" s="46"/>
      <c r="J4" s="56"/>
    </row>
    <row r="5" spans="3:10" x14ac:dyDescent="0.35">
      <c r="C5" s="14">
        <v>1</v>
      </c>
      <c r="D5" s="38"/>
      <c r="E5" s="38">
        <v>2</v>
      </c>
      <c r="F5" s="44"/>
      <c r="G5" s="38"/>
      <c r="H5" s="38"/>
      <c r="I5" s="44"/>
      <c r="J5" s="38">
        <f>SUM(D5:H5)</f>
        <v>2</v>
      </c>
    </row>
    <row r="6" spans="3:10" x14ac:dyDescent="0.35">
      <c r="C6" s="14">
        <v>2</v>
      </c>
      <c r="D6" s="38">
        <v>1148</v>
      </c>
      <c r="E6" s="38">
        <v>3168</v>
      </c>
      <c r="F6" s="44"/>
      <c r="G6" s="38">
        <v>935</v>
      </c>
      <c r="H6" s="38">
        <v>796</v>
      </c>
      <c r="I6" s="44"/>
      <c r="J6" s="38">
        <f t="shared" ref="J6:J19" si="0">SUM(D6:H6)</f>
        <v>6047</v>
      </c>
    </row>
    <row r="7" spans="3:10" x14ac:dyDescent="0.35">
      <c r="C7" s="14">
        <v>3</v>
      </c>
      <c r="D7" s="38">
        <v>2569</v>
      </c>
      <c r="E7" s="38">
        <v>2558</v>
      </c>
      <c r="F7" s="44"/>
      <c r="G7" s="38">
        <v>1198</v>
      </c>
      <c r="H7" s="38">
        <v>253</v>
      </c>
      <c r="I7" s="44"/>
      <c r="J7" s="38">
        <f t="shared" si="0"/>
        <v>6578</v>
      </c>
    </row>
    <row r="8" spans="3:10" x14ac:dyDescent="0.35">
      <c r="C8" s="14">
        <v>4</v>
      </c>
      <c r="D8" s="38">
        <v>1727</v>
      </c>
      <c r="E8" s="38">
        <v>1003</v>
      </c>
      <c r="F8" s="44"/>
      <c r="G8" s="38">
        <v>427</v>
      </c>
      <c r="H8" s="38">
        <v>33</v>
      </c>
      <c r="I8" s="44"/>
      <c r="J8" s="38">
        <f t="shared" si="0"/>
        <v>3190</v>
      </c>
    </row>
    <row r="9" spans="3:10" x14ac:dyDescent="0.35">
      <c r="C9" s="14">
        <v>5</v>
      </c>
      <c r="D9" s="38">
        <v>4986</v>
      </c>
      <c r="E9" s="38">
        <v>2938</v>
      </c>
      <c r="F9" s="44"/>
      <c r="G9" s="38">
        <v>1040</v>
      </c>
      <c r="H9" s="38">
        <v>152</v>
      </c>
      <c r="I9" s="44"/>
      <c r="J9" s="38">
        <f t="shared" si="0"/>
        <v>9116</v>
      </c>
    </row>
    <row r="10" spans="3:10" x14ac:dyDescent="0.35">
      <c r="C10" s="14">
        <v>6</v>
      </c>
      <c r="D10" s="38">
        <v>3237</v>
      </c>
      <c r="E10" s="38">
        <v>2578</v>
      </c>
      <c r="F10" s="44"/>
      <c r="G10" s="38">
        <v>905</v>
      </c>
      <c r="H10" s="38">
        <v>139</v>
      </c>
      <c r="I10" s="44"/>
      <c r="J10" s="38">
        <f t="shared" si="0"/>
        <v>6859</v>
      </c>
    </row>
    <row r="11" spans="3:10" x14ac:dyDescent="0.35">
      <c r="C11" s="14">
        <v>7</v>
      </c>
      <c r="D11" s="38">
        <v>2281</v>
      </c>
      <c r="E11" s="38">
        <v>1531</v>
      </c>
      <c r="F11" s="44"/>
      <c r="G11" s="38">
        <v>592</v>
      </c>
      <c r="H11" s="38">
        <v>89</v>
      </c>
      <c r="I11" s="44"/>
      <c r="J11" s="38">
        <f t="shared" si="0"/>
        <v>4493</v>
      </c>
    </row>
    <row r="12" spans="3:10" x14ac:dyDescent="0.35">
      <c r="C12" s="14" t="s">
        <v>7</v>
      </c>
      <c r="D12" s="38">
        <v>445</v>
      </c>
      <c r="E12" s="38">
        <v>334</v>
      </c>
      <c r="F12" s="44"/>
      <c r="G12" s="38">
        <v>177</v>
      </c>
      <c r="H12" s="38">
        <v>27</v>
      </c>
      <c r="I12" s="44"/>
      <c r="J12" s="38">
        <f t="shared" si="0"/>
        <v>983</v>
      </c>
    </row>
    <row r="13" spans="3:10" x14ac:dyDescent="0.35">
      <c r="C13" s="14" t="s">
        <v>10</v>
      </c>
      <c r="D13" s="38">
        <v>206</v>
      </c>
      <c r="E13" s="38">
        <v>101</v>
      </c>
      <c r="F13" s="44"/>
      <c r="G13" s="38">
        <v>80</v>
      </c>
      <c r="H13" s="38">
        <v>10</v>
      </c>
      <c r="I13" s="44"/>
      <c r="J13" s="38">
        <f t="shared" si="0"/>
        <v>397</v>
      </c>
    </row>
    <row r="14" spans="3:10" x14ac:dyDescent="0.35">
      <c r="C14" s="14" t="s">
        <v>15</v>
      </c>
      <c r="D14" s="38">
        <v>90</v>
      </c>
      <c r="E14" s="38">
        <v>75</v>
      </c>
      <c r="F14" s="44"/>
      <c r="G14" s="38">
        <v>43</v>
      </c>
      <c r="H14" s="38">
        <v>12</v>
      </c>
      <c r="I14" s="44"/>
      <c r="J14" s="38">
        <f t="shared" si="0"/>
        <v>220</v>
      </c>
    </row>
    <row r="15" spans="3:10" x14ac:dyDescent="0.35">
      <c r="C15" s="14" t="s">
        <v>14</v>
      </c>
      <c r="D15" s="38">
        <v>54</v>
      </c>
      <c r="E15" s="38">
        <v>10</v>
      </c>
      <c r="F15" s="44"/>
      <c r="G15" s="38">
        <v>32</v>
      </c>
      <c r="H15" s="38">
        <v>4</v>
      </c>
      <c r="I15" s="44"/>
      <c r="J15" s="38">
        <f t="shared" si="0"/>
        <v>100</v>
      </c>
    </row>
    <row r="16" spans="3:10" x14ac:dyDescent="0.35">
      <c r="C16" s="14">
        <v>9</v>
      </c>
      <c r="D16" s="38">
        <v>4</v>
      </c>
      <c r="E16" s="38">
        <v>4</v>
      </c>
      <c r="F16" s="44"/>
      <c r="G16" s="38">
        <v>4</v>
      </c>
      <c r="H16" s="38">
        <v>1</v>
      </c>
      <c r="I16" s="44"/>
      <c r="J16" s="38">
        <f t="shared" si="0"/>
        <v>13</v>
      </c>
    </row>
    <row r="17" spans="3:10" x14ac:dyDescent="0.35">
      <c r="C17" s="11" t="s">
        <v>30</v>
      </c>
      <c r="D17" s="39">
        <f>SUM(D5:D16)</f>
        <v>16747</v>
      </c>
      <c r="E17" s="39">
        <f>SUM(E5:E16)</f>
        <v>14302</v>
      </c>
      <c r="F17" s="44"/>
      <c r="G17" s="37">
        <f>SUM(G5:G16)</f>
        <v>5433</v>
      </c>
      <c r="H17" s="37">
        <f>SUM(H5:H16)</f>
        <v>1516</v>
      </c>
      <c r="I17" s="44"/>
      <c r="J17" s="39">
        <f>SUM(J5:J16)</f>
        <v>37998</v>
      </c>
    </row>
    <row r="18" spans="3:10" x14ac:dyDescent="0.35">
      <c r="C18" s="14" t="s">
        <v>31</v>
      </c>
      <c r="D18" s="38">
        <v>1493</v>
      </c>
      <c r="E18" s="38">
        <v>725</v>
      </c>
      <c r="F18" s="44"/>
      <c r="G18" s="36">
        <v>1663</v>
      </c>
      <c r="H18" s="38">
        <v>285</v>
      </c>
      <c r="I18" s="44"/>
      <c r="J18" s="38">
        <f t="shared" si="0"/>
        <v>4166</v>
      </c>
    </row>
    <row r="19" spans="3:10" x14ac:dyDescent="0.35">
      <c r="C19" s="14" t="s">
        <v>32</v>
      </c>
      <c r="D19" s="38">
        <v>17</v>
      </c>
      <c r="E19" s="38">
        <v>3</v>
      </c>
      <c r="F19" s="44"/>
      <c r="G19" s="36">
        <v>16</v>
      </c>
      <c r="H19" s="38">
        <v>3</v>
      </c>
      <c r="I19" s="44"/>
      <c r="J19" s="38">
        <f t="shared" si="0"/>
        <v>39</v>
      </c>
    </row>
    <row r="20" spans="3:10" x14ac:dyDescent="0.35">
      <c r="C20" s="11" t="s">
        <v>33</v>
      </c>
      <c r="D20" s="39">
        <f>SUM(D17:D19)</f>
        <v>18257</v>
      </c>
      <c r="E20" s="39">
        <f>SUM(E17:E19)</f>
        <v>15030</v>
      </c>
      <c r="F20" s="44"/>
      <c r="G20" s="37">
        <f>SUM(G17:G19)</f>
        <v>7112</v>
      </c>
      <c r="H20" s="37">
        <f>SUM(H17:H19)</f>
        <v>1804</v>
      </c>
      <c r="I20" s="44"/>
      <c r="J20" s="39">
        <f>SUM(J17:J19)</f>
        <v>42203</v>
      </c>
    </row>
    <row r="21" spans="3:10" ht="4.75" customHeight="1" x14ac:dyDescent="0.35"/>
    <row r="22" spans="3:10" x14ac:dyDescent="0.35">
      <c r="C22" s="11" t="s">
        <v>68</v>
      </c>
      <c r="D22" s="41">
        <f>D20/$J$20</f>
        <v>0.43259957822903583</v>
      </c>
      <c r="E22" s="41">
        <f>E20/$J$20</f>
        <v>0.35613581972845532</v>
      </c>
      <c r="F22" s="44"/>
      <c r="G22" s="41">
        <f>G20/$J$20</f>
        <v>0.16851882567589982</v>
      </c>
      <c r="H22" s="41">
        <f>H20/$J$20</f>
        <v>4.2745776366609006E-2</v>
      </c>
      <c r="I22" s="44"/>
      <c r="J22" s="41">
        <f>J20/$J$20</f>
        <v>1</v>
      </c>
    </row>
  </sheetData>
  <mergeCells count="4">
    <mergeCell ref="C3:C4"/>
    <mergeCell ref="D3:E3"/>
    <mergeCell ref="G3:H3"/>
    <mergeCell ref="J3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J19"/>
  <sheetViews>
    <sheetView showGridLines="0" workbookViewId="0">
      <selection activeCell="F1" sqref="F1:F1048576"/>
    </sheetView>
  </sheetViews>
  <sheetFormatPr defaultRowHeight="14.5" x14ac:dyDescent="0.35"/>
  <cols>
    <col min="3" max="3" width="31.08984375" customWidth="1"/>
    <col min="4" max="4" width="8.54296875" bestFit="1" customWidth="1"/>
    <col min="5" max="5" width="14" customWidth="1"/>
    <col min="6" max="6" width="2.6328125" customWidth="1"/>
    <col min="7" max="7" width="8.54296875" bestFit="1" customWidth="1"/>
    <col min="8" max="8" width="13.1796875" customWidth="1"/>
    <col min="9" max="9" width="1.26953125" customWidth="1"/>
    <col min="10" max="10" width="7.81640625" bestFit="1" customWidth="1"/>
  </cols>
  <sheetData>
    <row r="2" spans="3:10" x14ac:dyDescent="0.35">
      <c r="C2" s="43" t="s">
        <v>70</v>
      </c>
    </row>
    <row r="3" spans="3:10" ht="15" thickBot="1" x14ac:dyDescent="0.4">
      <c r="C3" s="54" t="s">
        <v>17</v>
      </c>
      <c r="D3" s="55" t="s">
        <v>66</v>
      </c>
      <c r="E3" s="55"/>
      <c r="F3" s="35"/>
      <c r="G3" s="55" t="s">
        <v>67</v>
      </c>
      <c r="H3" s="55"/>
      <c r="I3" s="35"/>
      <c r="J3" s="56" t="s">
        <v>40</v>
      </c>
    </row>
    <row r="4" spans="3:10" x14ac:dyDescent="0.35">
      <c r="C4" s="54"/>
      <c r="D4" s="33" t="s">
        <v>65</v>
      </c>
      <c r="E4" s="33" t="s">
        <v>64</v>
      </c>
      <c r="F4" s="35"/>
      <c r="G4" s="33" t="s">
        <v>65</v>
      </c>
      <c r="H4" s="33" t="s">
        <v>64</v>
      </c>
      <c r="I4" s="35"/>
      <c r="J4" s="56"/>
    </row>
    <row r="5" spans="3:10" x14ac:dyDescent="0.35">
      <c r="C5" s="14" t="s">
        <v>0</v>
      </c>
      <c r="D5" s="38">
        <v>2962</v>
      </c>
      <c r="E5" s="38">
        <v>1985</v>
      </c>
      <c r="F5" s="36"/>
      <c r="G5" s="38">
        <v>890</v>
      </c>
      <c r="H5" s="38">
        <v>169</v>
      </c>
      <c r="I5" s="36"/>
      <c r="J5" s="38">
        <f>SUM(D5:H5)</f>
        <v>6006</v>
      </c>
    </row>
    <row r="6" spans="3:10" x14ac:dyDescent="0.35">
      <c r="C6" s="14" t="s">
        <v>3</v>
      </c>
      <c r="D6" s="38">
        <v>1520</v>
      </c>
      <c r="E6" s="38">
        <v>1448</v>
      </c>
      <c r="F6" s="36"/>
      <c r="G6" s="38">
        <v>426</v>
      </c>
      <c r="H6" s="38">
        <v>90</v>
      </c>
      <c r="I6" s="36"/>
      <c r="J6" s="38">
        <f t="shared" ref="J6:J16" si="0">SUM(D6:H6)</f>
        <v>3484</v>
      </c>
    </row>
    <row r="7" spans="3:10" x14ac:dyDescent="0.35">
      <c r="C7" s="14" t="s">
        <v>11</v>
      </c>
      <c r="D7" s="38">
        <v>161</v>
      </c>
      <c r="E7" s="38">
        <v>205</v>
      </c>
      <c r="F7" s="36"/>
      <c r="G7" s="38">
        <v>22</v>
      </c>
      <c r="H7" s="38">
        <v>5</v>
      </c>
      <c r="I7" s="36"/>
      <c r="J7" s="38">
        <f t="shared" si="0"/>
        <v>393</v>
      </c>
    </row>
    <row r="8" spans="3:10" x14ac:dyDescent="0.35">
      <c r="C8" s="14" t="s">
        <v>5</v>
      </c>
      <c r="D8" s="38">
        <v>998</v>
      </c>
      <c r="E8" s="38">
        <v>595</v>
      </c>
      <c r="F8" s="36"/>
      <c r="G8" s="38">
        <v>703</v>
      </c>
      <c r="H8" s="38">
        <v>94</v>
      </c>
      <c r="I8" s="36"/>
      <c r="J8" s="38">
        <f t="shared" si="0"/>
        <v>2390</v>
      </c>
    </row>
    <row r="9" spans="3:10" x14ac:dyDescent="0.35">
      <c r="C9" s="14" t="s">
        <v>12</v>
      </c>
      <c r="D9" s="38">
        <v>107</v>
      </c>
      <c r="E9" s="38">
        <v>30</v>
      </c>
      <c r="F9" s="36"/>
      <c r="G9" s="38">
        <v>43</v>
      </c>
      <c r="H9" s="38">
        <v>11</v>
      </c>
      <c r="I9" s="36"/>
      <c r="J9" s="38">
        <f t="shared" si="0"/>
        <v>191</v>
      </c>
    </row>
    <row r="10" spans="3:10" x14ac:dyDescent="0.35">
      <c r="C10" s="14" t="s">
        <v>1</v>
      </c>
      <c r="D10" s="38">
        <v>9553</v>
      </c>
      <c r="E10" s="38">
        <v>7146</v>
      </c>
      <c r="F10" s="36"/>
      <c r="G10" s="38">
        <v>1755</v>
      </c>
      <c r="H10" s="38">
        <v>370</v>
      </c>
      <c r="I10" s="36"/>
      <c r="J10" s="38">
        <f t="shared" si="0"/>
        <v>18824</v>
      </c>
    </row>
    <row r="11" spans="3:10" x14ac:dyDescent="0.35">
      <c r="C11" s="14" t="s">
        <v>6</v>
      </c>
      <c r="D11" s="38">
        <v>914</v>
      </c>
      <c r="E11" s="38">
        <v>710</v>
      </c>
      <c r="F11" s="36"/>
      <c r="G11" s="38">
        <v>247</v>
      </c>
      <c r="H11" s="38">
        <v>72</v>
      </c>
      <c r="I11" s="36"/>
      <c r="J11" s="38">
        <f t="shared" si="0"/>
        <v>1943</v>
      </c>
    </row>
    <row r="12" spans="3:10" x14ac:dyDescent="0.35">
      <c r="C12" s="14" t="s">
        <v>13</v>
      </c>
      <c r="D12" s="38">
        <v>128</v>
      </c>
      <c r="E12" s="38">
        <v>122</v>
      </c>
      <c r="F12" s="36"/>
      <c r="G12" s="38">
        <v>40</v>
      </c>
      <c r="H12" s="38">
        <v>9</v>
      </c>
      <c r="I12" s="36"/>
      <c r="J12" s="38">
        <f t="shared" si="0"/>
        <v>299</v>
      </c>
    </row>
    <row r="13" spans="3:10" x14ac:dyDescent="0.35">
      <c r="C13" s="14" t="s">
        <v>2</v>
      </c>
      <c r="D13" s="38">
        <v>404</v>
      </c>
      <c r="E13" s="38">
        <v>2061</v>
      </c>
      <c r="F13" s="36"/>
      <c r="G13" s="38">
        <v>1307</v>
      </c>
      <c r="H13" s="38">
        <v>696</v>
      </c>
      <c r="I13" s="36"/>
      <c r="J13" s="38">
        <f t="shared" si="0"/>
        <v>4468</v>
      </c>
    </row>
    <row r="14" spans="3:10" x14ac:dyDescent="0.35">
      <c r="C14" s="11" t="s">
        <v>30</v>
      </c>
      <c r="D14" s="39">
        <f>SUM(D5:D13)</f>
        <v>16747</v>
      </c>
      <c r="E14" s="39">
        <f>SUM(E5:E13)</f>
        <v>14302</v>
      </c>
      <c r="F14" s="36"/>
      <c r="G14" s="37">
        <f>SUM(G5:G13)</f>
        <v>5433</v>
      </c>
      <c r="H14" s="37">
        <f>SUM(H5:H13)</f>
        <v>1516</v>
      </c>
      <c r="I14" s="36"/>
      <c r="J14" s="39">
        <f>SUM(J5:J13)</f>
        <v>37998</v>
      </c>
    </row>
    <row r="15" spans="3:10" x14ac:dyDescent="0.35">
      <c r="C15" s="14" t="s">
        <v>31</v>
      </c>
      <c r="D15" s="38">
        <v>1493</v>
      </c>
      <c r="E15" s="38">
        <v>725</v>
      </c>
      <c r="F15" s="36"/>
      <c r="G15" s="36">
        <v>1663</v>
      </c>
      <c r="H15" s="38">
        <v>285</v>
      </c>
      <c r="I15" s="36"/>
      <c r="J15" s="38">
        <f t="shared" si="0"/>
        <v>4166</v>
      </c>
    </row>
    <row r="16" spans="3:10" x14ac:dyDescent="0.35">
      <c r="C16" s="14" t="s">
        <v>32</v>
      </c>
      <c r="D16" s="38">
        <v>17</v>
      </c>
      <c r="E16" s="38">
        <v>3</v>
      </c>
      <c r="F16" s="36"/>
      <c r="G16" s="36">
        <v>16</v>
      </c>
      <c r="H16" s="38">
        <v>3</v>
      </c>
      <c r="I16" s="36"/>
      <c r="J16" s="38">
        <f t="shared" si="0"/>
        <v>39</v>
      </c>
    </row>
    <row r="17" spans="3:10" x14ac:dyDescent="0.35">
      <c r="C17" s="11" t="s">
        <v>33</v>
      </c>
      <c r="D17" s="39">
        <f>SUM(D14:D16)</f>
        <v>18257</v>
      </c>
      <c r="E17" s="39">
        <f>SUM(E14:E16)</f>
        <v>15030</v>
      </c>
      <c r="F17" s="36"/>
      <c r="G17" s="37">
        <f>SUM(G14:G16)</f>
        <v>7112</v>
      </c>
      <c r="H17" s="37">
        <f>SUM(H14:H16)</f>
        <v>1804</v>
      </c>
      <c r="I17" s="36"/>
      <c r="J17" s="39">
        <f>SUM(J14:J16)</f>
        <v>42203</v>
      </c>
    </row>
    <row r="18" spans="3:10" ht="3.65" customHeight="1" x14ac:dyDescent="0.35">
      <c r="D18" s="40"/>
      <c r="E18" s="40"/>
      <c r="F18" s="34"/>
      <c r="G18" s="34"/>
      <c r="H18" s="34"/>
      <c r="I18" s="34"/>
      <c r="J18" s="34"/>
    </row>
    <row r="19" spans="3:10" x14ac:dyDescent="0.35">
      <c r="C19" s="11" t="s">
        <v>68</v>
      </c>
      <c r="D19" s="41">
        <f>D17/$J$17</f>
        <v>0.43259957822903583</v>
      </c>
      <c r="E19" s="41">
        <f>E17/$J$17</f>
        <v>0.35613581972845532</v>
      </c>
      <c r="F19" s="42"/>
      <c r="G19" s="41">
        <f>G17/$J$17</f>
        <v>0.16851882567589982</v>
      </c>
      <c r="H19" s="41">
        <f>H17/$J$17</f>
        <v>4.2745776366609006E-2</v>
      </c>
      <c r="I19" s="42"/>
      <c r="J19" s="41">
        <f>J17/$J$17</f>
        <v>1</v>
      </c>
    </row>
  </sheetData>
  <mergeCells count="4">
    <mergeCell ref="C3:C4"/>
    <mergeCell ref="D3:E3"/>
    <mergeCell ref="G3:H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Dec 24 data (Gender)</vt:lpstr>
      <vt:lpstr>Dec 24 data (Gender)(PT)</vt:lpstr>
      <vt:lpstr>Dec 24 data (Gender)(FT)</vt:lpstr>
      <vt:lpstr>Dec 24 data (Ethnicity)</vt:lpstr>
      <vt:lpstr>Dec 24 data (Disability)</vt:lpstr>
      <vt:lpstr>Dec 24 data (PT-FT by Band)</vt:lpstr>
      <vt:lpstr>Dec 24 data (PT-FT by JF)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MacRae</dc:creator>
  <cp:lastModifiedBy>Jacqueline Russell (NHS Greater Glasgow and Clyde)</cp:lastModifiedBy>
  <dcterms:created xsi:type="dcterms:W3CDTF">2024-07-18T12:00:18Z</dcterms:created>
  <dcterms:modified xsi:type="dcterms:W3CDTF">2026-02-04T11:12:34Z</dcterms:modified>
</cp:coreProperties>
</file>